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F:\share\УК Монолит\Анжелика участок 2 Декабристов\ОТЧЕТЫ 2024\Годовой отчет за 2024 г\"/>
    </mc:Choice>
  </mc:AlternateContent>
  <xr:revisionPtr revIDLastSave="0" documentId="13_ncr:1_{4966C5FE-4AB1-413D-AEB0-26D37D488A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4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0" i="15" l="1"/>
  <c r="E58" i="15"/>
  <c r="D17" i="15" s="1"/>
  <c r="D93" i="15" l="1"/>
  <c r="D90" i="15"/>
  <c r="D114" i="15"/>
  <c r="D104" i="15"/>
  <c r="A125" i="15"/>
  <c r="A40" i="15"/>
  <c r="A42" i="15" s="1"/>
  <c r="A44" i="15" s="1"/>
  <c r="A46" i="15" s="1"/>
  <c r="A48" i="15" s="1"/>
  <c r="D20" i="15"/>
  <c r="A14" i="15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D16" i="15" l="1"/>
  <c r="A52" i="15"/>
  <c r="A54" i="15" s="1"/>
  <c r="A56" i="15" s="1"/>
  <c r="D26" i="15"/>
  <c r="D27" i="15" s="1"/>
  <c r="A58" i="15" l="1"/>
  <c r="A60" i="15" s="1"/>
  <c r="A84" i="15" s="1"/>
  <c r="A89" i="15" s="1"/>
  <c r="A96" i="15" s="1"/>
</calcChain>
</file>

<file path=xl/sharedStrings.xml><?xml version="1.0" encoding="utf-8"?>
<sst xmlns="http://schemas.openxmlformats.org/spreadsheetml/2006/main" count="209" uniqueCount="106">
  <si>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</si>
  <si>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</si>
  <si>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</si>
  <si>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</si>
  <si>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</si>
  <si>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</si>
  <si>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</si>
  <si>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</si>
  <si>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</si>
  <si>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</si>
  <si>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</si>
  <si>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</si>
  <si>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</si>
  <si>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</si>
  <si>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</si>
  <si>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</si>
  <si>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</si>
  <si>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</si>
  <si>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</si>
  <si>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</si>
  <si>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</si>
  <si>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</si>
  <si>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</si>
  <si>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</si>
  <si>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</si>
  <si>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</si>
  <si>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</si>
  <si>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</si>
  <si>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</si>
  <si>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</si>
  <si>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</si>
  <si>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 xml:space="preserve">Содержание конструктивных элеменов зданий и обслуживание 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</si>
  <si>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</si>
  <si>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</si>
  <si>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</si>
  <si>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</si>
  <si>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</si>
  <si>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</si>
  <si>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</si>
  <si>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</si>
  <si>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</si>
  <si>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</si>
  <si>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</si>
  <si>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</si>
  <si>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</si>
  <si>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</si>
  <si>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</si>
  <si>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</si>
  <si>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</si>
  <si>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</si>
  <si>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</si>
  <si>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</si>
  <si>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</si>
  <si>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</si>
  <si>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</si>
  <si>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</si>
  <si>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</si>
  <si>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</si>
  <si>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</si>
  <si>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</si>
  <si>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</si>
  <si>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</si>
  <si>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</si>
  <si>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</si>
  <si>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</si>
  <si>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</si>
  <si>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</si>
  <si>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</si>
  <si>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</si>
  <si>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</si>
  <si>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Электроэнергия:</t>
  </si>
  <si>
    <t>ул. Подводников 4</t>
  </si>
  <si>
    <t>Содержание мест накопления ТКО</t>
  </si>
  <si>
    <t>внутридомового инженерного оборудования</t>
  </si>
  <si>
    <t xml:space="preserve">Аварийное обслуживание.   </t>
  </si>
  <si>
    <t>Содержание газового оборудования</t>
  </si>
  <si>
    <t>Исполнитель: АДС ООО "Персей" (ИНН 5905025515)</t>
  </si>
  <si>
    <t>Исполнитель:  ООО "ЕвроДом" (ИНН 5905040369)</t>
  </si>
  <si>
    <t>ИП Ибрагимов  Р.Г. (ИНН 590601314612)</t>
  </si>
  <si>
    <t>Замена кранов на вводе и на стояках №2,3 в под.№ 2</t>
  </si>
  <si>
    <t>Очистка придомовой территории с вывозом снега (24.01.2024г.)</t>
  </si>
  <si>
    <t>Очистка кровли от снега и наледи</t>
  </si>
  <si>
    <t xml:space="preserve">Замена аварийного радиатора отопления </t>
  </si>
  <si>
    <t>Очистка придомовой территории с вывозом снега (19.02.2024г.)</t>
  </si>
  <si>
    <t>Очистка придомовой территории с вывозом снега (05.02.2024г.)</t>
  </si>
  <si>
    <t>Установка адресных световых коробов над подъездами 1,2,3,4</t>
  </si>
  <si>
    <t>Работы по уборке и вывозу мусора от МКД во время весенней уборки</t>
  </si>
  <si>
    <t>Работы по сбору, транспортированию, утилизации, обезвреживанию шин автомобильных (по предписанию Адм-ции Инд.района)</t>
  </si>
  <si>
    <t>Частичный ремонт кровли над  подъездом № 1</t>
  </si>
  <si>
    <t>Замена аварийного стояка КНС в кв.10,13</t>
  </si>
  <si>
    <t>Замена стояков ХГВС  в кв.1,4,7,10,13</t>
  </si>
  <si>
    <t>Частичный ремонт кровли над кв. № 14,59</t>
  </si>
  <si>
    <t>Замена аварийных кранов на узле отопления в подвале</t>
  </si>
  <si>
    <t>Замена аварийной задвижки на узле ГВС в подвале</t>
  </si>
  <si>
    <t>Работы по сбору, транспортированию, утилизации и обезвреживанию шин автомобильных</t>
  </si>
  <si>
    <t>Кадастровые работы по межеванию земельного участка</t>
  </si>
  <si>
    <t>Установка прожектора уличного освещения с торца дома (под.1)</t>
  </si>
  <si>
    <t>Очистка кровли МКД от снега и наледи</t>
  </si>
  <si>
    <t>Работы по замене окон ПВХ в под.4</t>
  </si>
  <si>
    <t>Очистка придомовой территории от снега (24.12.2024г.)</t>
  </si>
  <si>
    <t>ТЕКУЩИЙ РЕМОНТ, всего</t>
  </si>
  <si>
    <t xml:space="preserve">                Отчет об исполнении договора управления  за 2024 год. </t>
  </si>
  <si>
    <t>01.01.2024 г.</t>
  </si>
  <si>
    <t>31.12.2024 г.</t>
  </si>
  <si>
    <t>Услуги по управлению</t>
  </si>
  <si>
    <t>Информация о предоставленных коммунальных услугах (заполняется по каждой коммунальной услуге)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</si>
</sst>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u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93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4" fontId="3" fillId="0" borderId="0" xfId="0" applyNumberFormat="1" applyFont="1" applyFill="1"/>
    <xf numFmtId="0" fontId="0" fillId="0" borderId="0" xfId="0" applyAlignment="1">
      <alignment vertical="top" wrapText="1"/>
    </xf>
    <xf numFmtId="0" fontId="5" fillId="0" borderId="3" xfId="0" applyFont="1" applyBorder="1" applyAlignment="1">
      <alignment horizontal="center" vertical="top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5" fillId="0" borderId="13" xfId="1" applyFont="1" applyBorder="1" applyAlignment="1">
      <alignment horizontal="center" vertical="top"/>
    </xf>
    <xf numFmtId="0" fontId="5" fillId="0" borderId="5" xfId="1" applyFont="1" applyBorder="1" applyAlignment="1">
      <alignment horizontal="center" vertical="top"/>
    </xf>
    <xf numFmtId="2" fontId="0" fillId="0" borderId="0" xfId="0" applyNumberFormat="1" applyAlignment="1">
      <alignment vertical="top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center" vertical="top" wrapText="1"/>
    </xf>
    <xf numFmtId="0" fontId="0" fillId="3" borderId="0" xfId="0" applyFill="1"/>
    <xf numFmtId="0" fontId="5" fillId="0" borderId="3" xfId="0" applyFont="1" applyBorder="1" applyAlignment="1">
      <alignment vertical="top" wrapText="1"/>
    </xf>
    <xf numFmtId="2" fontId="5" fillId="0" borderId="3" xfId="0" applyNumberFormat="1" applyFont="1" applyBorder="1" applyAlignment="1">
      <alignment horizontal="right" vertical="top" wrapText="1"/>
    </xf>
    <xf numFmtId="0" fontId="5" fillId="0" borderId="13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/>
    </xf>
    <xf numFmtId="4" fontId="5" fillId="4" borderId="0" xfId="0" applyNumberFormat="1" applyFont="1" applyFill="1"/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1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/>
    <xf numFmtId="4" fontId="5" fillId="0" borderId="3" xfId="0" applyNumberFormat="1" applyFont="1" applyFill="1" applyBorder="1" applyAlignment="1">
      <alignment horizontal="center"/>
    </xf>
    <xf numFmtId="0" fontId="2" fillId="0" borderId="14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4" fontId="2" fillId="3" borderId="3" xfId="0" applyNumberFormat="1" applyFont="1" applyFill="1" applyBorder="1" applyAlignment="1">
      <alignment horizontal="right"/>
    </xf>
    <xf numFmtId="4" fontId="5" fillId="3" borderId="3" xfId="0" applyNumberFormat="1" applyFont="1" applyFill="1" applyBorder="1" applyAlignment="1">
      <alignment horizontal="right"/>
    </xf>
    <xf numFmtId="0" fontId="2" fillId="0" borderId="3" xfId="0" applyFont="1" applyFill="1" applyBorder="1"/>
    <xf numFmtId="4" fontId="9" fillId="3" borderId="3" xfId="0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4" fontId="5" fillId="0" borderId="3" xfId="0" applyNumberFormat="1" applyFont="1" applyFill="1" applyBorder="1" applyAlignment="1">
      <alignment horizontal="right"/>
    </xf>
    <xf numFmtId="4" fontId="10" fillId="0" borderId="3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left"/>
    </xf>
    <xf numFmtId="0" fontId="5" fillId="3" borderId="3" xfId="0" applyFont="1" applyFill="1" applyBorder="1"/>
    <xf numFmtId="0" fontId="5" fillId="0" borderId="8" xfId="0" applyFont="1" applyFill="1" applyBorder="1" applyAlignment="1">
      <alignment horizontal="center"/>
    </xf>
    <xf numFmtId="0" fontId="5" fillId="0" borderId="8" xfId="0" applyFont="1" applyFill="1" applyBorder="1"/>
    <xf numFmtId="4" fontId="5" fillId="0" borderId="8" xfId="0" applyNumberFormat="1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2" fillId="2" borderId="16" xfId="0" applyFont="1" applyFill="1" applyBorder="1"/>
    <xf numFmtId="4" fontId="2" fillId="3" borderId="16" xfId="0" applyNumberFormat="1" applyFont="1" applyFill="1" applyBorder="1" applyAlignment="1">
      <alignment horizontal="right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/>
    </xf>
    <xf numFmtId="2" fontId="5" fillId="0" borderId="2" xfId="0" applyNumberFormat="1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right" vertical="center" wrapText="1"/>
    </xf>
    <xf numFmtId="0" fontId="5" fillId="0" borderId="8" xfId="0" applyFont="1" applyBorder="1"/>
    <xf numFmtId="0" fontId="5" fillId="0" borderId="8" xfId="0" applyFont="1" applyBorder="1" applyAlignment="1">
      <alignment horizontal="center" vertical="top"/>
    </xf>
    <xf numFmtId="2" fontId="5" fillId="0" borderId="8" xfId="0" applyNumberFormat="1" applyFont="1" applyBorder="1" applyAlignment="1">
      <alignment horizontal="right" vertical="top" wrapText="1"/>
    </xf>
    <xf numFmtId="0" fontId="5" fillId="0" borderId="5" xfId="0" applyFont="1" applyFill="1" applyBorder="1" applyAlignment="1">
      <alignment horizontal="center"/>
    </xf>
    <xf numFmtId="0" fontId="5" fillId="0" borderId="5" xfId="0" applyFont="1" applyBorder="1" applyAlignment="1">
      <alignment vertical="top" wrapText="1"/>
    </xf>
    <xf numFmtId="0" fontId="5" fillId="0" borderId="10" xfId="0" applyFont="1" applyFill="1" applyBorder="1" applyAlignment="1">
      <alignment horizontal="center"/>
    </xf>
    <xf numFmtId="2" fontId="5" fillId="0" borderId="12" xfId="0" applyNumberFormat="1" applyFont="1" applyFill="1" applyBorder="1" applyAlignment="1">
      <alignment horizontal="center"/>
    </xf>
    <xf numFmtId="0" fontId="5" fillId="0" borderId="4" xfId="0" applyFont="1" applyFill="1" applyBorder="1"/>
    <xf numFmtId="0" fontId="2" fillId="0" borderId="6" xfId="0" applyFont="1" applyFill="1" applyBorder="1" applyAlignment="1">
      <alignment horizontal="left"/>
    </xf>
    <xf numFmtId="4" fontId="2" fillId="0" borderId="4" xfId="0" applyNumberFormat="1" applyFont="1" applyFill="1" applyBorder="1" applyAlignment="1">
      <alignment horizontal="left"/>
    </xf>
    <xf numFmtId="0" fontId="5" fillId="0" borderId="9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1" fillId="0" borderId="4" xfId="0" applyFont="1" applyFill="1" applyBorder="1"/>
    <xf numFmtId="4" fontId="9" fillId="0" borderId="3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3" fontId="5" fillId="0" borderId="3" xfId="0" applyNumberFormat="1" applyFont="1" applyFill="1" applyBorder="1" applyAlignment="1">
      <alignment horizontal="center"/>
    </xf>
    <xf numFmtId="3" fontId="5" fillId="3" borderId="3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0"/>
  <sheetViews>
    <sheetView tabSelected="1" zoomScaleNormal="100" workbookViewId="0">
      <selection activeCell="A9" sqref="A9:D9"/>
    </sheetView>
  </sheetViews>
  <sheetFormatPr defaultRowHeight="12.75" x14ac:dyDescent="0.2"/>
  <cols>
    <col min="1" max="1" width="3.5703125" customWidth="1"/>
    <col min="2" max="2" width="64.5703125" customWidth="1"/>
    <col min="3" max="3" width="8.7109375" customWidth="1"/>
    <col min="4" max="4" width="16.28515625" style="1" customWidth="1"/>
    <col min="5" max="5" width="11.7109375" customWidth="1"/>
    <col min="6" max="6" width="9.7109375" bestFit="1" customWidth="1"/>
  </cols>
  <sheetData>
    <row r="1" spans="1:4" ht="15.75" x14ac:dyDescent="0.25">
      <c r="A1" s="26" t="s">
        <v>0</v>
      </c>
      <c r="B1" s="26"/>
      <c r="C1" s="26"/>
      <c r="D1" s="26"/>
    </row>
    <row r="2" spans="1:4" ht="15.75" x14ac:dyDescent="0.25">
      <c r="A2" s="27" t="s">
        <v>37</v>
      </c>
      <c r="B2" s="27"/>
      <c r="C2" s="27"/>
      <c r="D2" s="27"/>
    </row>
    <row r="3" spans="1:4" ht="15.75" x14ac:dyDescent="0.25">
      <c r="A3" s="28" t="s">
        <v>101</v>
      </c>
      <c r="B3" s="29"/>
      <c r="C3" s="29"/>
      <c r="D3" s="30"/>
    </row>
    <row r="4" spans="1:4" ht="15.75" x14ac:dyDescent="0.25">
      <c r="A4" s="31" t="s">
        <v>71</v>
      </c>
      <c r="B4" s="27"/>
      <c r="C4" s="27"/>
      <c r="D4" s="32"/>
    </row>
    <row r="5" spans="1:4" x14ac:dyDescent="0.2">
      <c r="A5" s="33" t="s">
        <v>1</v>
      </c>
      <c r="B5" s="33" t="s">
        <v>2</v>
      </c>
      <c r="C5" s="33" t="s">
        <v>3</v>
      </c>
      <c r="D5" s="34" t="s">
        <v>4</v>
      </c>
    </row>
    <row r="6" spans="1:4" x14ac:dyDescent="0.2">
      <c r="A6" s="35" t="s">
        <v>5</v>
      </c>
      <c r="B6" s="35"/>
      <c r="C6" s="35"/>
      <c r="D6" s="36"/>
    </row>
    <row r="7" spans="1:4" x14ac:dyDescent="0.2">
      <c r="A7" s="37">
        <v>1</v>
      </c>
      <c r="B7" s="38" t="s">
        <v>7</v>
      </c>
      <c r="C7" s="37" t="s">
        <v>6</v>
      </c>
      <c r="D7" s="39" t="s">
        <v>102</v>
      </c>
    </row>
    <row r="8" spans="1:4" x14ac:dyDescent="0.2">
      <c r="A8" s="37">
        <v>2</v>
      </c>
      <c r="B8" s="38" t="s">
        <v>8</v>
      </c>
      <c r="C8" s="37" t="s">
        <v>6</v>
      </c>
      <c r="D8" s="39" t="s">
        <v>103</v>
      </c>
    </row>
    <row r="9" spans="1:4" x14ac:dyDescent="0.2">
      <c r="A9" s="40" t="s">
        <v>9</v>
      </c>
      <c r="B9" s="41"/>
      <c r="C9" s="41"/>
      <c r="D9" s="42"/>
    </row>
    <row r="10" spans="1:4" x14ac:dyDescent="0.2">
      <c r="A10" s="43" t="s">
        <v>10</v>
      </c>
      <c r="B10" s="44"/>
      <c r="C10" s="44"/>
      <c r="D10" s="45"/>
    </row>
    <row r="11" spans="1:4" x14ac:dyDescent="0.2">
      <c r="A11" s="40" t="s">
        <v>9</v>
      </c>
      <c r="B11" s="41"/>
      <c r="C11" s="41"/>
      <c r="D11" s="42"/>
    </row>
    <row r="12" spans="1:4" x14ac:dyDescent="0.2">
      <c r="A12" s="43" t="s">
        <v>10</v>
      </c>
      <c r="B12" s="44"/>
      <c r="C12" s="44"/>
      <c r="D12" s="45"/>
    </row>
    <row r="13" spans="1:4" x14ac:dyDescent="0.2">
      <c r="A13" s="37">
        <v>3</v>
      </c>
      <c r="B13" s="46" t="s">
        <v>38</v>
      </c>
      <c r="C13" s="47" t="s">
        <v>17</v>
      </c>
      <c r="D13" s="48">
        <v>-128355.56</v>
      </c>
    </row>
    <row r="14" spans="1:4" x14ac:dyDescent="0.2">
      <c r="A14" s="37">
        <f>A13+1</f>
        <v>4</v>
      </c>
      <c r="B14" s="38" t="s">
        <v>39</v>
      </c>
      <c r="C14" s="37"/>
      <c r="D14" s="49">
        <v>0</v>
      </c>
    </row>
    <row r="15" spans="1:4" x14ac:dyDescent="0.2">
      <c r="A15" s="37">
        <f t="shared" ref="A15:A29" si="0">A14+1</f>
        <v>5</v>
      </c>
      <c r="B15" s="38" t="s">
        <v>40</v>
      </c>
      <c r="C15" s="37"/>
      <c r="D15" s="49">
        <v>68889.210000000006</v>
      </c>
    </row>
    <row r="16" spans="1:4" x14ac:dyDescent="0.2">
      <c r="A16" s="37">
        <f t="shared" si="0"/>
        <v>6</v>
      </c>
      <c r="B16" s="50" t="s">
        <v>41</v>
      </c>
      <c r="C16" s="47" t="s">
        <v>17</v>
      </c>
      <c r="D16" s="48">
        <f xml:space="preserve"> SUM(D17+D18+D19)</f>
        <v>936556.46000000008</v>
      </c>
    </row>
    <row r="17" spans="1:5" ht="12.75" customHeight="1" x14ac:dyDescent="0.2">
      <c r="A17" s="37">
        <f t="shared" si="0"/>
        <v>7</v>
      </c>
      <c r="B17" s="38" t="s">
        <v>42</v>
      </c>
      <c r="C17" s="37"/>
      <c r="D17" s="49">
        <f>E58-D19</f>
        <v>556886.30000000005</v>
      </c>
    </row>
    <row r="18" spans="1:5" ht="12.75" customHeight="1" x14ac:dyDescent="0.2">
      <c r="A18" s="37">
        <f t="shared" si="0"/>
        <v>8</v>
      </c>
      <c r="B18" s="38" t="s">
        <v>43</v>
      </c>
      <c r="C18" s="37"/>
      <c r="D18" s="49">
        <v>204776.76</v>
      </c>
    </row>
    <row r="19" spans="1:5" ht="12.75" customHeight="1" x14ac:dyDescent="0.2">
      <c r="A19" s="37">
        <f t="shared" si="0"/>
        <v>9</v>
      </c>
      <c r="B19" s="38" t="s">
        <v>44</v>
      </c>
      <c r="C19" s="37"/>
      <c r="D19" s="49">
        <v>174893.4</v>
      </c>
    </row>
    <row r="20" spans="1:5" ht="12.75" customHeight="1" x14ac:dyDescent="0.2">
      <c r="A20" s="37">
        <f t="shared" si="0"/>
        <v>10</v>
      </c>
      <c r="B20" s="50" t="s">
        <v>45</v>
      </c>
      <c r="C20" s="47" t="s">
        <v>17</v>
      </c>
      <c r="D20" s="48">
        <f>D21+D22+D23+D24+D25</f>
        <v>1035671.82</v>
      </c>
    </row>
    <row r="21" spans="1:5" ht="12.75" customHeight="1" x14ac:dyDescent="0.2">
      <c r="A21" s="37">
        <f t="shared" si="0"/>
        <v>11</v>
      </c>
      <c r="B21" s="38" t="s">
        <v>46</v>
      </c>
      <c r="C21" s="37"/>
      <c r="D21" s="49">
        <v>916743.82</v>
      </c>
    </row>
    <row r="22" spans="1:5" ht="12.75" customHeight="1" x14ac:dyDescent="0.2">
      <c r="A22" s="37">
        <f t="shared" si="0"/>
        <v>12</v>
      </c>
      <c r="B22" s="38" t="s">
        <v>47</v>
      </c>
      <c r="C22" s="37"/>
      <c r="D22" s="49">
        <v>0</v>
      </c>
    </row>
    <row r="23" spans="1:5" ht="12.75" customHeight="1" x14ac:dyDescent="0.2">
      <c r="A23" s="37">
        <f t="shared" si="0"/>
        <v>13</v>
      </c>
      <c r="B23" s="38" t="s">
        <v>48</v>
      </c>
      <c r="C23" s="37"/>
      <c r="D23" s="49">
        <v>0</v>
      </c>
    </row>
    <row r="24" spans="1:5" ht="12.75" customHeight="1" x14ac:dyDescent="0.2">
      <c r="A24" s="37">
        <f t="shared" si="0"/>
        <v>14</v>
      </c>
      <c r="B24" s="38" t="s">
        <v>49</v>
      </c>
      <c r="C24" s="37"/>
      <c r="D24" s="49">
        <v>118928</v>
      </c>
    </row>
    <row r="25" spans="1:5" ht="12.75" customHeight="1" x14ac:dyDescent="0.2">
      <c r="A25" s="37">
        <f t="shared" si="0"/>
        <v>15</v>
      </c>
      <c r="B25" s="38" t="s">
        <v>50</v>
      </c>
      <c r="C25" s="37"/>
      <c r="D25" s="51">
        <v>0</v>
      </c>
    </row>
    <row r="26" spans="1:5" ht="12.75" customHeight="1" x14ac:dyDescent="0.2">
      <c r="A26" s="37">
        <f t="shared" si="0"/>
        <v>16</v>
      </c>
      <c r="B26" s="50" t="s">
        <v>51</v>
      </c>
      <c r="C26" s="47" t="s">
        <v>17</v>
      </c>
      <c r="D26" s="48">
        <f xml:space="preserve"> D13+D20</f>
        <v>907316.26</v>
      </c>
    </row>
    <row r="27" spans="1:5" ht="12.75" customHeight="1" x14ac:dyDescent="0.2">
      <c r="A27" s="37">
        <f t="shared" si="0"/>
        <v>17</v>
      </c>
      <c r="B27" s="50" t="s">
        <v>52</v>
      </c>
      <c r="C27" s="47" t="s">
        <v>17</v>
      </c>
      <c r="D27" s="48">
        <f>D26-E58-D60</f>
        <v>-144373.57000000007</v>
      </c>
    </row>
    <row r="28" spans="1:5" ht="12.75" customHeight="1" x14ac:dyDescent="0.2">
      <c r="A28" s="37">
        <f t="shared" si="0"/>
        <v>18</v>
      </c>
      <c r="B28" s="38" t="s">
        <v>53</v>
      </c>
      <c r="C28" s="37"/>
      <c r="D28" s="49">
        <v>0</v>
      </c>
    </row>
    <row r="29" spans="1:5" ht="12.75" customHeight="1" x14ac:dyDescent="0.2">
      <c r="A29" s="37">
        <f t="shared" si="0"/>
        <v>19</v>
      </c>
      <c r="B29" s="38" t="s">
        <v>54</v>
      </c>
      <c r="C29" s="37"/>
      <c r="D29" s="49">
        <v>88372.14</v>
      </c>
    </row>
    <row r="30" spans="1:5" ht="12.75" customHeight="1" x14ac:dyDescent="0.2">
      <c r="A30" s="52" t="s">
        <v>25</v>
      </c>
      <c r="B30" s="53"/>
      <c r="C30" s="53"/>
      <c r="D30" s="54"/>
    </row>
    <row r="31" spans="1:5" ht="12.75" customHeight="1" x14ac:dyDescent="0.2">
      <c r="A31" s="55" t="s">
        <v>11</v>
      </c>
      <c r="B31" s="56"/>
      <c r="C31" s="56"/>
      <c r="D31" s="57"/>
    </row>
    <row r="32" spans="1:5" ht="12.75" customHeight="1" x14ac:dyDescent="0.2">
      <c r="A32" s="37">
        <v>1</v>
      </c>
      <c r="B32" s="46" t="s">
        <v>31</v>
      </c>
      <c r="C32" s="37" t="s">
        <v>17</v>
      </c>
      <c r="D32" s="58">
        <v>223334.76</v>
      </c>
      <c r="E32" s="1"/>
    </row>
    <row r="33" spans="1:4" x14ac:dyDescent="0.2">
      <c r="A33" s="37"/>
      <c r="B33" s="46" t="s">
        <v>73</v>
      </c>
      <c r="C33" s="37"/>
      <c r="D33" s="59"/>
    </row>
    <row r="34" spans="1:4" x14ac:dyDescent="0.2">
      <c r="A34" s="37">
        <v>2</v>
      </c>
      <c r="B34" s="46" t="s">
        <v>74</v>
      </c>
      <c r="C34" s="37" t="s">
        <v>17</v>
      </c>
      <c r="D34" s="58">
        <v>20447.759999999998</v>
      </c>
    </row>
    <row r="35" spans="1:4" x14ac:dyDescent="0.2">
      <c r="A35" s="37"/>
      <c r="B35" s="60" t="s">
        <v>76</v>
      </c>
      <c r="C35" s="37"/>
      <c r="D35" s="59"/>
    </row>
    <row r="36" spans="1:4" x14ac:dyDescent="0.2">
      <c r="A36" s="37">
        <v>3</v>
      </c>
      <c r="B36" s="46" t="s">
        <v>75</v>
      </c>
      <c r="C36" s="37" t="s">
        <v>17</v>
      </c>
      <c r="D36" s="58">
        <v>16357.2</v>
      </c>
    </row>
    <row r="37" spans="1:4" x14ac:dyDescent="0.2">
      <c r="A37" s="37"/>
      <c r="B37" s="60" t="s">
        <v>28</v>
      </c>
      <c r="C37" s="37"/>
      <c r="D37" s="58"/>
    </row>
    <row r="38" spans="1:4" x14ac:dyDescent="0.2">
      <c r="A38" s="37">
        <v>4</v>
      </c>
      <c r="B38" s="46" t="s">
        <v>24</v>
      </c>
      <c r="C38" s="37" t="s">
        <v>17</v>
      </c>
      <c r="D38" s="58">
        <v>62911.199999999997</v>
      </c>
    </row>
    <row r="39" spans="1:4" x14ac:dyDescent="0.2">
      <c r="A39" s="37"/>
      <c r="B39" s="60" t="s">
        <v>30</v>
      </c>
      <c r="C39" s="37"/>
      <c r="D39" s="59"/>
    </row>
    <row r="40" spans="1:4" x14ac:dyDescent="0.2">
      <c r="A40" s="37">
        <f>A38+1</f>
        <v>5</v>
      </c>
      <c r="B40" s="46" t="s">
        <v>26</v>
      </c>
      <c r="C40" s="37" t="s">
        <v>17</v>
      </c>
      <c r="D40" s="58">
        <v>62911.199999999997</v>
      </c>
    </row>
    <row r="41" spans="1:4" x14ac:dyDescent="0.2">
      <c r="A41" s="37"/>
      <c r="B41" s="60" t="s">
        <v>27</v>
      </c>
      <c r="C41" s="37"/>
      <c r="D41" s="59"/>
    </row>
    <row r="42" spans="1:4" x14ac:dyDescent="0.2">
      <c r="A42" s="37">
        <f>A40+1</f>
        <v>6</v>
      </c>
      <c r="B42" s="50" t="s">
        <v>22</v>
      </c>
      <c r="C42" s="37" t="s">
        <v>17</v>
      </c>
      <c r="D42" s="58">
        <v>9436.68</v>
      </c>
    </row>
    <row r="43" spans="1:4" x14ac:dyDescent="0.2">
      <c r="A43" s="37"/>
      <c r="B43" s="61" t="s">
        <v>77</v>
      </c>
      <c r="C43" s="37"/>
      <c r="D43" s="59"/>
    </row>
    <row r="44" spans="1:4" x14ac:dyDescent="0.2">
      <c r="A44" s="37">
        <f>A42+1</f>
        <v>7</v>
      </c>
      <c r="B44" s="50" t="s">
        <v>23</v>
      </c>
      <c r="C44" s="37" t="s">
        <v>17</v>
      </c>
      <c r="D44" s="58">
        <v>30826.2</v>
      </c>
    </row>
    <row r="45" spans="1:4" x14ac:dyDescent="0.2">
      <c r="A45" s="37"/>
      <c r="B45" s="38" t="s">
        <v>78</v>
      </c>
      <c r="C45" s="37"/>
      <c r="D45" s="59"/>
    </row>
    <row r="46" spans="1:4" x14ac:dyDescent="0.2">
      <c r="A46" s="37">
        <f>A44+1</f>
        <v>8</v>
      </c>
      <c r="B46" s="46" t="s">
        <v>72</v>
      </c>
      <c r="C46" s="37" t="s">
        <v>17</v>
      </c>
      <c r="D46" s="58">
        <v>11639.4</v>
      </c>
    </row>
    <row r="47" spans="1:4" x14ac:dyDescent="0.2">
      <c r="A47" s="37"/>
      <c r="B47" s="60" t="s">
        <v>28</v>
      </c>
      <c r="C47" s="37"/>
      <c r="D47" s="59"/>
    </row>
    <row r="48" spans="1:4" x14ac:dyDescent="0.2">
      <c r="A48" s="37">
        <f>A46+1</f>
        <v>9</v>
      </c>
      <c r="B48" s="4" t="s">
        <v>29</v>
      </c>
      <c r="C48" s="37" t="s">
        <v>17</v>
      </c>
      <c r="D48" s="58">
        <v>315.36</v>
      </c>
    </row>
    <row r="49" spans="1:5" x14ac:dyDescent="0.2">
      <c r="A49" s="37"/>
      <c r="B49" s="60" t="s">
        <v>30</v>
      </c>
      <c r="C49" s="37"/>
      <c r="D49" s="59"/>
    </row>
    <row r="50" spans="1:5" x14ac:dyDescent="0.2">
      <c r="A50" s="37">
        <v>10</v>
      </c>
      <c r="B50" s="50" t="s">
        <v>104</v>
      </c>
      <c r="C50" s="37" t="s">
        <v>17</v>
      </c>
      <c r="D50" s="58">
        <v>174893.4</v>
      </c>
    </row>
    <row r="51" spans="1:5" x14ac:dyDescent="0.2">
      <c r="A51" s="37"/>
      <c r="B51" s="38" t="s">
        <v>28</v>
      </c>
      <c r="C51" s="37"/>
      <c r="D51" s="59"/>
    </row>
    <row r="52" spans="1:5" x14ac:dyDescent="0.2">
      <c r="A52" s="37">
        <f>A50+1</f>
        <v>11</v>
      </c>
      <c r="B52" s="50" t="s">
        <v>32</v>
      </c>
      <c r="C52" s="37" t="s">
        <v>17</v>
      </c>
      <c r="D52" s="58">
        <v>3685.21</v>
      </c>
    </row>
    <row r="53" spans="1:5" ht="12.75" customHeight="1" x14ac:dyDescent="0.2">
      <c r="A53" s="37"/>
      <c r="B53" s="38" t="s">
        <v>28</v>
      </c>
      <c r="C53" s="37"/>
      <c r="D53" s="58"/>
    </row>
    <row r="54" spans="1:5" ht="12.75" customHeight="1" x14ac:dyDescent="0.2">
      <c r="A54" s="37">
        <f>A52+1</f>
        <v>12</v>
      </c>
      <c r="B54" s="50" t="s">
        <v>33</v>
      </c>
      <c r="C54" s="37" t="s">
        <v>17</v>
      </c>
      <c r="D54" s="58">
        <v>0</v>
      </c>
    </row>
    <row r="55" spans="1:5" ht="12.75" customHeight="1" x14ac:dyDescent="0.2">
      <c r="A55" s="37"/>
      <c r="B55" s="38" t="s">
        <v>28</v>
      </c>
      <c r="C55" s="37"/>
      <c r="D55" s="58"/>
    </row>
    <row r="56" spans="1:5" ht="12.75" customHeight="1" x14ac:dyDescent="0.2">
      <c r="A56" s="37">
        <f>A54+1</f>
        <v>13</v>
      </c>
      <c r="B56" s="50" t="s">
        <v>34</v>
      </c>
      <c r="C56" s="37" t="s">
        <v>17</v>
      </c>
      <c r="D56" s="58">
        <v>111780.68</v>
      </c>
    </row>
    <row r="57" spans="1:5" ht="12.75" customHeight="1" x14ac:dyDescent="0.2">
      <c r="A57" s="37"/>
      <c r="B57" s="38" t="s">
        <v>28</v>
      </c>
      <c r="C57" s="37"/>
      <c r="D57" s="58"/>
    </row>
    <row r="58" spans="1:5" ht="12.75" customHeight="1" x14ac:dyDescent="0.2">
      <c r="A58" s="37">
        <f>A56+1</f>
        <v>14</v>
      </c>
      <c r="B58" s="50" t="s">
        <v>36</v>
      </c>
      <c r="C58" s="37" t="s">
        <v>17</v>
      </c>
      <c r="D58" s="58">
        <v>3240.65</v>
      </c>
      <c r="E58" s="25">
        <f>SUM(D32:D58)</f>
        <v>731779.70000000007</v>
      </c>
    </row>
    <row r="59" spans="1:5" ht="12.75" customHeight="1" thickBot="1" x14ac:dyDescent="0.25">
      <c r="A59" s="62"/>
      <c r="B59" s="63" t="s">
        <v>28</v>
      </c>
      <c r="C59" s="62"/>
      <c r="D59" s="64"/>
    </row>
    <row r="60" spans="1:5" ht="15.6" customHeight="1" thickBot="1" x14ac:dyDescent="0.25">
      <c r="A60" s="65">
        <f>A58+1</f>
        <v>15</v>
      </c>
      <c r="B60" s="66" t="s">
        <v>100</v>
      </c>
      <c r="C60" s="65" t="s">
        <v>17</v>
      </c>
      <c r="D60" s="67">
        <f>SUM(D61:D82)</f>
        <v>319910.13</v>
      </c>
    </row>
    <row r="61" spans="1:5" s="14" customFormat="1" ht="13.9" customHeight="1" x14ac:dyDescent="0.2">
      <c r="A61" s="16">
        <v>1</v>
      </c>
      <c r="B61" s="68" t="s">
        <v>79</v>
      </c>
      <c r="C61" s="69" t="s">
        <v>17</v>
      </c>
      <c r="D61" s="70">
        <v>8311.89</v>
      </c>
      <c r="E61" s="13"/>
    </row>
    <row r="62" spans="1:5" s="14" customFormat="1" ht="13.9" customHeight="1" x14ac:dyDescent="0.2">
      <c r="A62" s="15">
        <v>2</v>
      </c>
      <c r="B62" s="21" t="s">
        <v>80</v>
      </c>
      <c r="C62" s="12" t="s">
        <v>17</v>
      </c>
      <c r="D62" s="22">
        <v>14700</v>
      </c>
      <c r="E62" s="13"/>
    </row>
    <row r="63" spans="1:5" s="14" customFormat="1" ht="13.9" customHeight="1" x14ac:dyDescent="0.2">
      <c r="A63" s="15">
        <v>3</v>
      </c>
      <c r="B63" s="21" t="s">
        <v>81</v>
      </c>
      <c r="C63" s="12" t="s">
        <v>17</v>
      </c>
      <c r="D63" s="22">
        <v>1968.39</v>
      </c>
      <c r="E63" s="13"/>
    </row>
    <row r="64" spans="1:5" s="14" customFormat="1" ht="13.9" customHeight="1" x14ac:dyDescent="0.2">
      <c r="A64" s="15">
        <v>4</v>
      </c>
      <c r="B64" s="21" t="s">
        <v>82</v>
      </c>
      <c r="C64" s="12" t="s">
        <v>17</v>
      </c>
      <c r="D64" s="22">
        <v>5367.69</v>
      </c>
      <c r="E64" s="13"/>
    </row>
    <row r="65" spans="1:5" s="14" customFormat="1" ht="13.9" customHeight="1" x14ac:dyDescent="0.2">
      <c r="A65" s="15">
        <v>5</v>
      </c>
      <c r="B65" s="21" t="s">
        <v>83</v>
      </c>
      <c r="C65" s="12" t="s">
        <v>17</v>
      </c>
      <c r="D65" s="22">
        <v>14750</v>
      </c>
      <c r="E65" s="13"/>
    </row>
    <row r="66" spans="1:5" s="14" customFormat="1" ht="13.9" customHeight="1" x14ac:dyDescent="0.2">
      <c r="A66" s="15">
        <v>6</v>
      </c>
      <c r="B66" s="21" t="s">
        <v>84</v>
      </c>
      <c r="C66" s="12" t="s">
        <v>17</v>
      </c>
      <c r="D66" s="22">
        <v>17200</v>
      </c>
      <c r="E66" s="13"/>
    </row>
    <row r="67" spans="1:5" s="14" customFormat="1" ht="13.9" customHeight="1" x14ac:dyDescent="0.2">
      <c r="A67" s="15">
        <v>7</v>
      </c>
      <c r="B67" s="21" t="s">
        <v>81</v>
      </c>
      <c r="C67" s="12" t="s">
        <v>17</v>
      </c>
      <c r="D67" s="22">
        <v>3189.16</v>
      </c>
      <c r="E67" s="13"/>
    </row>
    <row r="68" spans="1:5" s="14" customFormat="1" ht="13.9" customHeight="1" x14ac:dyDescent="0.2">
      <c r="A68" s="15">
        <v>8</v>
      </c>
      <c r="B68" s="21" t="s">
        <v>85</v>
      </c>
      <c r="C68" s="12" t="s">
        <v>17</v>
      </c>
      <c r="D68" s="22">
        <v>24268.17</v>
      </c>
      <c r="E68" s="18"/>
    </row>
    <row r="69" spans="1:5" s="14" customFormat="1" ht="18.600000000000001" customHeight="1" x14ac:dyDescent="0.2">
      <c r="A69" s="15">
        <v>9</v>
      </c>
      <c r="B69" s="21" t="s">
        <v>86</v>
      </c>
      <c r="C69" s="12" t="s">
        <v>17</v>
      </c>
      <c r="D69" s="22">
        <v>3400</v>
      </c>
      <c r="E69" s="19"/>
    </row>
    <row r="70" spans="1:5" s="14" customFormat="1" ht="29.45" customHeight="1" x14ac:dyDescent="0.2">
      <c r="A70" s="24">
        <v>10</v>
      </c>
      <c r="B70" s="21" t="s">
        <v>87</v>
      </c>
      <c r="C70" s="71" t="s">
        <v>17</v>
      </c>
      <c r="D70" s="72">
        <v>2925</v>
      </c>
      <c r="E70" s="19"/>
    </row>
    <row r="71" spans="1:5" s="14" customFormat="1" ht="13.9" customHeight="1" x14ac:dyDescent="0.2">
      <c r="A71" s="15">
        <v>11</v>
      </c>
      <c r="B71" s="21" t="s">
        <v>88</v>
      </c>
      <c r="C71" s="12" t="s">
        <v>17</v>
      </c>
      <c r="D71" s="22">
        <v>11688.26</v>
      </c>
      <c r="E71" s="19"/>
    </row>
    <row r="72" spans="1:5" s="14" customFormat="1" ht="13.9" customHeight="1" x14ac:dyDescent="0.2">
      <c r="A72" s="15">
        <v>12</v>
      </c>
      <c r="B72" s="21" t="s">
        <v>89</v>
      </c>
      <c r="C72" s="12" t="s">
        <v>17</v>
      </c>
      <c r="D72" s="22">
        <v>4130.17</v>
      </c>
      <c r="E72" s="13"/>
    </row>
    <row r="73" spans="1:5" s="14" customFormat="1" ht="13.9" customHeight="1" x14ac:dyDescent="0.2">
      <c r="A73" s="15">
        <v>13</v>
      </c>
      <c r="B73" s="21" t="s">
        <v>90</v>
      </c>
      <c r="C73" s="12" t="s">
        <v>17</v>
      </c>
      <c r="D73" s="22">
        <v>78818.87</v>
      </c>
      <c r="E73" s="13"/>
    </row>
    <row r="74" spans="1:5" s="14" customFormat="1" ht="13.9" customHeight="1" x14ac:dyDescent="0.2">
      <c r="A74" s="15">
        <v>14</v>
      </c>
      <c r="B74" s="21" t="s">
        <v>91</v>
      </c>
      <c r="C74" s="12" t="s">
        <v>17</v>
      </c>
      <c r="D74" s="22">
        <v>3286.91</v>
      </c>
      <c r="E74" s="13"/>
    </row>
    <row r="75" spans="1:5" s="14" customFormat="1" ht="13.9" customHeight="1" x14ac:dyDescent="0.2">
      <c r="A75" s="15">
        <v>15</v>
      </c>
      <c r="B75" s="21" t="s">
        <v>92</v>
      </c>
      <c r="C75" s="12" t="s">
        <v>17</v>
      </c>
      <c r="D75" s="22">
        <v>1457.79</v>
      </c>
      <c r="E75" s="13"/>
    </row>
    <row r="76" spans="1:5" s="14" customFormat="1" ht="13.9" customHeight="1" x14ac:dyDescent="0.2">
      <c r="A76" s="15">
        <v>16</v>
      </c>
      <c r="B76" s="21" t="s">
        <v>93</v>
      </c>
      <c r="C76" s="12" t="s">
        <v>17</v>
      </c>
      <c r="D76" s="22">
        <v>8383.6</v>
      </c>
      <c r="E76" s="13"/>
    </row>
    <row r="77" spans="1:5" s="11" customFormat="1" ht="27.6" customHeight="1" x14ac:dyDescent="0.2">
      <c r="A77" s="23">
        <v>17</v>
      </c>
      <c r="B77" s="21" t="s">
        <v>94</v>
      </c>
      <c r="C77" s="71" t="s">
        <v>17</v>
      </c>
      <c r="D77" s="72">
        <v>643</v>
      </c>
      <c r="E77" s="13"/>
    </row>
    <row r="78" spans="1:5" s="14" customFormat="1" ht="13.9" customHeight="1" x14ac:dyDescent="0.2">
      <c r="A78" s="15">
        <v>18</v>
      </c>
      <c r="B78" s="73" t="s">
        <v>95</v>
      </c>
      <c r="C78" s="74" t="s">
        <v>17</v>
      </c>
      <c r="D78" s="75">
        <v>25000</v>
      </c>
      <c r="E78" s="13"/>
    </row>
    <row r="79" spans="1:5" s="14" customFormat="1" ht="13.9" customHeight="1" x14ac:dyDescent="0.2">
      <c r="A79" s="15">
        <v>19</v>
      </c>
      <c r="B79" s="21" t="s">
        <v>96</v>
      </c>
      <c r="C79" s="12" t="s">
        <v>17</v>
      </c>
      <c r="D79" s="22">
        <v>4925.47</v>
      </c>
      <c r="E79" s="13"/>
    </row>
    <row r="80" spans="1:5" s="14" customFormat="1" ht="13.9" customHeight="1" x14ac:dyDescent="0.2">
      <c r="A80" s="15">
        <v>20</v>
      </c>
      <c r="B80" s="21" t="s">
        <v>97</v>
      </c>
      <c r="C80" s="12" t="s">
        <v>17</v>
      </c>
      <c r="D80" s="22">
        <v>5211.1400000000003</v>
      </c>
      <c r="E80" s="13"/>
    </row>
    <row r="81" spans="1:6" s="14" customFormat="1" ht="13.9" customHeight="1" x14ac:dyDescent="0.2">
      <c r="A81" s="15">
        <v>21</v>
      </c>
      <c r="B81" s="21" t="s">
        <v>98</v>
      </c>
      <c r="C81" s="12" t="s">
        <v>17</v>
      </c>
      <c r="D81" s="22">
        <v>76084.62</v>
      </c>
      <c r="E81" s="13"/>
      <c r="F81" s="17"/>
    </row>
    <row r="82" spans="1:6" s="14" customFormat="1" ht="13.9" customHeight="1" x14ac:dyDescent="0.2">
      <c r="A82" s="16">
        <v>22</v>
      </c>
      <c r="B82" s="21" t="s">
        <v>99</v>
      </c>
      <c r="C82" s="12" t="s">
        <v>17</v>
      </c>
      <c r="D82" s="22">
        <v>4200</v>
      </c>
      <c r="E82" s="13"/>
    </row>
    <row r="83" spans="1:6" x14ac:dyDescent="0.2">
      <c r="A83" s="76"/>
      <c r="B83" s="77"/>
      <c r="C83" s="78"/>
      <c r="D83" s="79"/>
    </row>
    <row r="84" spans="1:6" x14ac:dyDescent="0.2">
      <c r="A84" s="37">
        <f>A60+1</f>
        <v>16</v>
      </c>
      <c r="B84" s="43" t="s">
        <v>12</v>
      </c>
      <c r="C84" s="44"/>
      <c r="D84" s="45"/>
    </row>
    <row r="85" spans="1:6" x14ac:dyDescent="0.2">
      <c r="A85" s="37"/>
      <c r="B85" s="80" t="s">
        <v>13</v>
      </c>
      <c r="C85" s="37" t="s">
        <v>17</v>
      </c>
      <c r="D85" s="39">
        <v>0</v>
      </c>
    </row>
    <row r="86" spans="1:6" x14ac:dyDescent="0.2">
      <c r="A86" s="37"/>
      <c r="B86" s="80" t="s">
        <v>14</v>
      </c>
      <c r="C86" s="37" t="s">
        <v>17</v>
      </c>
      <c r="D86" s="39">
        <v>0</v>
      </c>
    </row>
    <row r="87" spans="1:6" x14ac:dyDescent="0.2">
      <c r="A87" s="37"/>
      <c r="B87" s="80" t="s">
        <v>15</v>
      </c>
      <c r="C87" s="37" t="s">
        <v>17</v>
      </c>
      <c r="D87" s="39">
        <v>0</v>
      </c>
    </row>
    <row r="88" spans="1:6" x14ac:dyDescent="0.2">
      <c r="A88" s="37"/>
      <c r="B88" s="80" t="s">
        <v>16</v>
      </c>
      <c r="C88" s="37" t="s">
        <v>17</v>
      </c>
      <c r="D88" s="39">
        <v>0</v>
      </c>
    </row>
    <row r="89" spans="1:6" x14ac:dyDescent="0.2">
      <c r="A89" s="6">
        <f>A84+1</f>
        <v>17</v>
      </c>
      <c r="B89" s="81" t="s">
        <v>55</v>
      </c>
      <c r="C89" s="81"/>
      <c r="D89" s="82"/>
    </row>
    <row r="90" spans="1:6" x14ac:dyDescent="0.2">
      <c r="A90" s="62"/>
      <c r="B90" s="83" t="s">
        <v>56</v>
      </c>
      <c r="C90" s="37" t="s">
        <v>17</v>
      </c>
      <c r="D90" s="48">
        <f>D91-D92</f>
        <v>-31277.33</v>
      </c>
    </row>
    <row r="91" spans="1:6" x14ac:dyDescent="0.2">
      <c r="A91" s="37"/>
      <c r="B91" s="80" t="s">
        <v>53</v>
      </c>
      <c r="C91" s="37"/>
      <c r="D91" s="49">
        <v>0</v>
      </c>
    </row>
    <row r="92" spans="1:6" x14ac:dyDescent="0.2">
      <c r="A92" s="62"/>
      <c r="B92" s="80" t="s">
        <v>54</v>
      </c>
      <c r="C92" s="37"/>
      <c r="D92" s="49">
        <v>31277.33</v>
      </c>
    </row>
    <row r="93" spans="1:6" x14ac:dyDescent="0.2">
      <c r="A93" s="37"/>
      <c r="B93" s="80" t="s">
        <v>57</v>
      </c>
      <c r="C93" s="37" t="s">
        <v>17</v>
      </c>
      <c r="D93" s="48">
        <f>D94-D95</f>
        <v>-76681.119999999995</v>
      </c>
    </row>
    <row r="94" spans="1:6" x14ac:dyDescent="0.2">
      <c r="A94" s="62"/>
      <c r="B94" s="80" t="s">
        <v>53</v>
      </c>
      <c r="C94" s="37"/>
      <c r="D94" s="49">
        <v>0</v>
      </c>
    </row>
    <row r="95" spans="1:6" x14ac:dyDescent="0.2">
      <c r="A95" s="37"/>
      <c r="B95" s="80" t="s">
        <v>54</v>
      </c>
      <c r="C95" s="37"/>
      <c r="D95" s="49">
        <v>76681.119999999995</v>
      </c>
    </row>
    <row r="96" spans="1:6" x14ac:dyDescent="0.2">
      <c r="A96" s="37">
        <f>A89+1</f>
        <v>18</v>
      </c>
      <c r="B96" s="84" t="s">
        <v>105</v>
      </c>
      <c r="C96" s="84"/>
      <c r="D96" s="85"/>
    </row>
    <row r="97" spans="1:6" x14ac:dyDescent="0.2">
      <c r="A97" s="37"/>
      <c r="B97" s="86" t="s">
        <v>58</v>
      </c>
      <c r="C97" s="37"/>
      <c r="D97" s="39"/>
    </row>
    <row r="98" spans="1:6" x14ac:dyDescent="0.2">
      <c r="A98" s="37"/>
      <c r="B98" s="80" t="s">
        <v>59</v>
      </c>
      <c r="C98" s="37" t="s">
        <v>60</v>
      </c>
      <c r="D98" s="39"/>
    </row>
    <row r="99" spans="1:6" x14ac:dyDescent="0.2">
      <c r="A99" s="37"/>
      <c r="B99" s="80" t="s">
        <v>61</v>
      </c>
      <c r="C99" s="37" t="s">
        <v>60</v>
      </c>
      <c r="D99" s="49">
        <v>3276</v>
      </c>
      <c r="E99" s="20"/>
    </row>
    <row r="100" spans="1:6" x14ac:dyDescent="0.2">
      <c r="A100" s="37"/>
      <c r="B100" s="80" t="s">
        <v>62</v>
      </c>
      <c r="C100" s="37" t="s">
        <v>17</v>
      </c>
      <c r="D100" s="49">
        <v>191764.99</v>
      </c>
      <c r="E100" s="20"/>
    </row>
    <row r="101" spans="1:6" x14ac:dyDescent="0.2">
      <c r="A101" s="37"/>
      <c r="B101" s="80" t="s">
        <v>63</v>
      </c>
      <c r="C101" s="37" t="s">
        <v>17</v>
      </c>
      <c r="D101" s="58">
        <v>162874.92000000001</v>
      </c>
      <c r="E101" s="20"/>
    </row>
    <row r="102" spans="1:6" x14ac:dyDescent="0.2">
      <c r="A102" s="37"/>
      <c r="B102" s="80" t="s">
        <v>64</v>
      </c>
      <c r="C102" s="37" t="s">
        <v>17</v>
      </c>
      <c r="D102" s="49">
        <v>28890.07</v>
      </c>
      <c r="E102" s="20"/>
      <c r="F102" s="20"/>
    </row>
    <row r="103" spans="1:6" x14ac:dyDescent="0.2">
      <c r="A103" s="37"/>
      <c r="B103" s="80" t="s">
        <v>65</v>
      </c>
      <c r="C103" s="37" t="s">
        <v>17</v>
      </c>
      <c r="D103" s="49">
        <v>124359.66</v>
      </c>
      <c r="E103" s="20"/>
    </row>
    <row r="104" spans="1:6" x14ac:dyDescent="0.2">
      <c r="A104" s="37"/>
      <c r="B104" s="80" t="s">
        <v>66</v>
      </c>
      <c r="C104" s="37" t="s">
        <v>17</v>
      </c>
      <c r="D104" s="49">
        <f>D103</f>
        <v>124359.66</v>
      </c>
      <c r="E104" s="20"/>
    </row>
    <row r="105" spans="1:6" x14ac:dyDescent="0.2">
      <c r="A105" s="37"/>
      <c r="B105" s="80" t="s">
        <v>67</v>
      </c>
      <c r="C105" s="37" t="s">
        <v>17</v>
      </c>
      <c r="D105" s="58">
        <v>0</v>
      </c>
      <c r="E105" s="20"/>
    </row>
    <row r="106" spans="1:6" x14ac:dyDescent="0.2">
      <c r="A106" s="37"/>
      <c r="B106" s="80" t="s">
        <v>68</v>
      </c>
      <c r="C106" s="37" t="s">
        <v>17</v>
      </c>
      <c r="D106" s="58">
        <v>0</v>
      </c>
      <c r="E106" s="20"/>
    </row>
    <row r="107" spans="1:6" x14ac:dyDescent="0.2">
      <c r="A107" s="37"/>
      <c r="B107" s="86" t="s">
        <v>69</v>
      </c>
      <c r="C107" s="37"/>
      <c r="D107" s="58"/>
      <c r="E107" s="20"/>
    </row>
    <row r="108" spans="1:6" x14ac:dyDescent="0.2">
      <c r="A108" s="37"/>
      <c r="B108" s="80" t="s">
        <v>59</v>
      </c>
      <c r="C108" s="37" t="s">
        <v>60</v>
      </c>
      <c r="D108" s="58"/>
      <c r="E108" s="20"/>
    </row>
    <row r="109" spans="1:6" x14ac:dyDescent="0.2">
      <c r="A109" s="37"/>
      <c r="B109" s="80" t="s">
        <v>61</v>
      </c>
      <c r="C109" s="37" t="s">
        <v>60</v>
      </c>
      <c r="D109" s="49">
        <v>5885.67</v>
      </c>
      <c r="E109" s="20"/>
    </row>
    <row r="110" spans="1:6" x14ac:dyDescent="0.2">
      <c r="A110" s="37"/>
      <c r="B110" s="80" t="s">
        <v>62</v>
      </c>
      <c r="C110" s="37" t="s">
        <v>17</v>
      </c>
      <c r="D110" s="49">
        <v>266867.23</v>
      </c>
      <c r="E110" s="20"/>
    </row>
    <row r="111" spans="1:6" x14ac:dyDescent="0.2">
      <c r="A111" s="37"/>
      <c r="B111" s="80" t="s">
        <v>63</v>
      </c>
      <c r="C111" s="37" t="s">
        <v>17</v>
      </c>
      <c r="D111" s="49">
        <v>219076.18</v>
      </c>
      <c r="E111" s="20"/>
    </row>
    <row r="112" spans="1:6" x14ac:dyDescent="0.2">
      <c r="A112" s="37"/>
      <c r="B112" s="80" t="s">
        <v>64</v>
      </c>
      <c r="C112" s="37" t="s">
        <v>17</v>
      </c>
      <c r="D112" s="49">
        <v>47791.05</v>
      </c>
      <c r="E112" s="20"/>
    </row>
    <row r="113" spans="1:5" x14ac:dyDescent="0.2">
      <c r="A113" s="37"/>
      <c r="B113" s="80" t="s">
        <v>65</v>
      </c>
      <c r="C113" s="37" t="s">
        <v>17</v>
      </c>
      <c r="D113" s="49">
        <v>196582.26</v>
      </c>
      <c r="E113" s="20"/>
    </row>
    <row r="114" spans="1:5" x14ac:dyDescent="0.2">
      <c r="A114" s="37"/>
      <c r="B114" s="80" t="s">
        <v>66</v>
      </c>
      <c r="C114" s="37" t="s">
        <v>17</v>
      </c>
      <c r="D114" s="49">
        <f>D113</f>
        <v>196582.26</v>
      </c>
      <c r="E114" s="20"/>
    </row>
    <row r="115" spans="1:5" x14ac:dyDescent="0.2">
      <c r="A115" s="37"/>
      <c r="B115" s="80" t="s">
        <v>67</v>
      </c>
      <c r="C115" s="37" t="s">
        <v>17</v>
      </c>
      <c r="D115" s="58">
        <v>0</v>
      </c>
      <c r="E115" s="20"/>
    </row>
    <row r="116" spans="1:5" x14ac:dyDescent="0.2">
      <c r="A116" s="37"/>
      <c r="B116" s="80" t="s">
        <v>68</v>
      </c>
      <c r="C116" s="37" t="s">
        <v>17</v>
      </c>
      <c r="D116" s="58">
        <v>0</v>
      </c>
      <c r="E116" s="20"/>
    </row>
    <row r="117" spans="1:5" x14ac:dyDescent="0.2">
      <c r="A117" s="37"/>
      <c r="B117" s="86" t="s">
        <v>70</v>
      </c>
      <c r="C117" s="37"/>
      <c r="D117" s="58"/>
    </row>
    <row r="118" spans="1:5" x14ac:dyDescent="0.2">
      <c r="A118" s="37"/>
      <c r="B118" s="80" t="s">
        <v>63</v>
      </c>
      <c r="C118" s="37" t="s">
        <v>17</v>
      </c>
      <c r="D118" s="87">
        <v>0</v>
      </c>
    </row>
    <row r="119" spans="1:5" x14ac:dyDescent="0.2">
      <c r="A119" s="37"/>
      <c r="B119" s="80" t="s">
        <v>64</v>
      </c>
      <c r="C119" s="37" t="s">
        <v>17</v>
      </c>
      <c r="D119" s="87">
        <v>0</v>
      </c>
    </row>
    <row r="120" spans="1:5" x14ac:dyDescent="0.2">
      <c r="A120" s="37">
        <v>22</v>
      </c>
      <c r="B120" s="88" t="s">
        <v>12</v>
      </c>
      <c r="C120" s="89"/>
      <c r="D120" s="90"/>
    </row>
    <row r="121" spans="1:5" x14ac:dyDescent="0.2">
      <c r="A121" s="37"/>
      <c r="B121" s="80" t="s">
        <v>13</v>
      </c>
      <c r="C121" s="37" t="s">
        <v>35</v>
      </c>
      <c r="D121" s="91">
        <v>0</v>
      </c>
    </row>
    <row r="122" spans="1:5" x14ac:dyDescent="0.2">
      <c r="A122" s="37"/>
      <c r="B122" s="80" t="s">
        <v>14</v>
      </c>
      <c r="C122" s="37" t="s">
        <v>35</v>
      </c>
      <c r="D122" s="91">
        <v>0</v>
      </c>
    </row>
    <row r="123" spans="1:5" x14ac:dyDescent="0.2">
      <c r="A123" s="37"/>
      <c r="B123" s="80" t="s">
        <v>15</v>
      </c>
      <c r="C123" s="37" t="s">
        <v>35</v>
      </c>
      <c r="D123" s="91">
        <v>0</v>
      </c>
    </row>
    <row r="124" spans="1:5" x14ac:dyDescent="0.2">
      <c r="A124" s="37"/>
      <c r="B124" s="80" t="s">
        <v>16</v>
      </c>
      <c r="C124" s="37" t="s">
        <v>17</v>
      </c>
      <c r="D124" s="91">
        <v>0</v>
      </c>
    </row>
    <row r="125" spans="1:5" x14ac:dyDescent="0.2">
      <c r="A125" s="37">
        <f>A120+1</f>
        <v>23</v>
      </c>
      <c r="B125" s="88" t="s">
        <v>18</v>
      </c>
      <c r="C125" s="89"/>
      <c r="D125" s="90"/>
    </row>
    <row r="126" spans="1:5" s="7" customFormat="1" x14ac:dyDescent="0.2">
      <c r="A126" s="37"/>
      <c r="B126" s="80" t="s">
        <v>19</v>
      </c>
      <c r="C126" s="37" t="s">
        <v>35</v>
      </c>
      <c r="D126" s="92">
        <v>5</v>
      </c>
    </row>
    <row r="127" spans="1:5" s="7" customFormat="1" x14ac:dyDescent="0.2">
      <c r="A127" s="37"/>
      <c r="B127" s="80" t="s">
        <v>20</v>
      </c>
      <c r="C127" s="37" t="s">
        <v>35</v>
      </c>
      <c r="D127" s="92">
        <v>0</v>
      </c>
    </row>
    <row r="128" spans="1:5" s="7" customFormat="1" x14ac:dyDescent="0.2">
      <c r="A128" s="37"/>
      <c r="B128" s="80" t="s">
        <v>21</v>
      </c>
      <c r="C128" s="37" t="s">
        <v>17</v>
      </c>
      <c r="D128" s="49">
        <v>99318.82</v>
      </c>
    </row>
    <row r="129" spans="1:4" s="7" customFormat="1" ht="15" x14ac:dyDescent="0.25">
      <c r="A129" s="8"/>
      <c r="B129" s="9"/>
      <c r="C129" s="9"/>
      <c r="D129" s="10"/>
    </row>
    <row r="130" spans="1:4" ht="15" x14ac:dyDescent="0.25">
      <c r="A130" s="5"/>
      <c r="B130" s="2"/>
      <c r="C130" s="2"/>
      <c r="D130" s="3"/>
    </row>
  </sheetData>
  <mergeCells count="14">
    <mergeCell ref="A10:D10"/>
    <mergeCell ref="A1:D1"/>
    <mergeCell ref="A2:D2"/>
    <mergeCell ref="A3:D3"/>
    <mergeCell ref="A4:D4"/>
    <mergeCell ref="A9:D9"/>
    <mergeCell ref="B120:D120"/>
    <mergeCell ref="B125:D125"/>
    <mergeCell ref="A11:D11"/>
    <mergeCell ref="A12:D12"/>
    <mergeCell ref="A30:D30"/>
    <mergeCell ref="A31:D31"/>
    <mergeCell ref="B84:D84"/>
    <mergeCell ref="B96:D96"/>
  </mergeCells>
  <pageMargins left="0.31496062992125984" right="0.31496062992125984" top="0.55118110236220474" bottom="0.55118110236220474" header="0.31496062992125984" footer="0.31496062992125984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buh20</cp:lastModifiedBy>
  <cp:lastPrinted>2025-02-18T09:55:37Z</cp:lastPrinted>
  <dcterms:created xsi:type="dcterms:W3CDTF">1996-10-08T23:32:33Z</dcterms:created>
  <dcterms:modified xsi:type="dcterms:W3CDTF">2025-02-18T09:55:43Z</dcterms:modified>
</cp:coreProperties>
</file>