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д11" sheetId="10" r:id="rId1"/>
  </sheets>
  <calcPr calcId="125725"/>
</workbook>
</file>

<file path=xl/calcChain.xml><?xml version="1.0" encoding="utf-8"?>
<calcChain xmlns="http://schemas.openxmlformats.org/spreadsheetml/2006/main">
  <c r="D68" i="10"/>
  <c r="E66"/>
  <c r="D115" l="1"/>
  <c r="D112"/>
  <c r="D19"/>
  <c r="D135"/>
  <c r="D136" s="1"/>
  <c r="D125"/>
  <c r="D126" s="1"/>
  <c r="D16" l="1"/>
  <c r="A147"/>
  <c r="A41"/>
  <c r="A43" s="1"/>
  <c r="A46" s="1"/>
  <c r="A49" s="1"/>
  <c r="A51" s="1"/>
  <c r="A54" s="1"/>
  <c r="A58" s="1"/>
  <c r="A60" s="1"/>
  <c r="A62" s="1"/>
  <c r="A64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D26" l="1"/>
  <c r="D27" s="1"/>
  <c r="A66"/>
  <c r="A68" s="1"/>
  <c r="A106" s="1"/>
  <c r="A111" s="1"/>
  <c r="A118" s="1"/>
</calcChain>
</file>

<file path=xl/sharedStrings.xml><?xml version="1.0" encoding="utf-8"?>
<sst xmlns="http://schemas.openxmlformats.org/spreadsheetml/2006/main" count="247" uniqueCount="125">
  <si>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</si>
  <si>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</si>
  <si>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</si>
  <si>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</si>
  <si>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</si>
  <si>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</si>
  <si>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</si>
  <si>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</si>
  <si>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</si>
  <si>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</si>
  <si>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</si>
  <si>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</si>
  <si>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</si>
  <si>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</si>
  <si>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</si>
  <si>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</si>
  <si>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</si>
  <si>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</si>
  <si>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</si>
  <si>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</si>
  <si>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</si>
  <si>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</si>
  <si>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</si>
  <si>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</si>
  <si>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</si>
  <si>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</si>
  <si>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</si>
  <si>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</si>
  <si>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</si>
  <si>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</si>
  <si>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</si>
  <si>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</si>
  <si>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</si>
  <si>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</si>
  <si>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</si>
  <si>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</si>
  <si>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</si>
  <si>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</si>
  <si>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</si>
  <si>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</si>
  <si>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</si>
  <si>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</si>
  <si>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</si>
  <si>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</si>
  <si>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</si>
  <si>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</si>
  <si>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</si>
  <si>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</si>
  <si>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</si>
  <si>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</si>
  <si>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</si>
  <si>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</si>
  <si>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</si>
  <si>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</si>
  <si>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</si>
  <si>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</si>
  <si>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</si>
  <si>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</si>
  <si>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</si>
  <si>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</si>
  <si>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</si>
  <si>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</si>
  <si>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</si>
  <si>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</si>
  <si>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</si>
  <si>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</si>
  <si>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</si>
  <si>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</si>
  <si>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</si>
  <si>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</si>
  <si>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</si>
  <si>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</si>
  <si>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</si>
  <si>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</si>
  <si>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</si>
  <si>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</si>
  <si>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</si>
  <si>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11</t>
  </si>
  <si>
    <t>Содержание мест накопления ТКО</t>
  </si>
  <si>
    <t>внутридомового инженерного оборудования</t>
  </si>
  <si>
    <t>Аварийное обслуживание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</si>
  <si>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</si>
  <si>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</si>
  <si>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</si>
  <si>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</si>
  <si>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>ООО "Лифт 59" (ИНН 5904643950)</t>
  </si>
  <si>
    <t xml:space="preserve">                Отчет об исполнении договора управления  за 2024 год. </t>
  </si>
  <si>
    <t>01.01.2024 г.</t>
  </si>
  <si>
    <t>31.12.2024 г.</t>
  </si>
  <si>
    <t>Ремонт лежанки КНС в подвале</t>
  </si>
  <si>
    <t>Работы по тепловизионному обследованию кв.120 и 130</t>
  </si>
  <si>
    <t>Тепловизионное обследование в квартире 25</t>
  </si>
  <si>
    <t>Работы по гидравлической промывке, очистке и дезинфекции стволов мусоропроводов и мусорокамер с использованием проф.оборудования (система высокого давления)</t>
  </si>
  <si>
    <t>Замена кранов на обратке ГВС в подвале</t>
  </si>
  <si>
    <t xml:space="preserve">Замена поручня в кабине лифта в под. № 1 </t>
  </si>
  <si>
    <t>Очистка придомовой территории от снега с вывозом (07.03.2024г.) по заявлению совета МКД</t>
  </si>
  <si>
    <t>Замена трубы ливневой канализации  в подвале 1 подъезд</t>
  </si>
  <si>
    <t>Замена отсекающих кранов ХГВС в кв. 142</t>
  </si>
  <si>
    <t>Установка уличной урны у подъезда 1</t>
  </si>
  <si>
    <t>Замена труб на п/сушитель в кв. 111</t>
  </si>
  <si>
    <t xml:space="preserve">Замена тройника на ГВС в кв.110 </t>
  </si>
  <si>
    <t>Замена труб на п/сушитель в кв. 108</t>
  </si>
  <si>
    <t>Работы по сбору, транспортированию, утилизации, обезвреживанию шин автомобильных (по предписанию Адм-ции Инд.района)</t>
  </si>
  <si>
    <t xml:space="preserve"> Замена трубы на полотенцесушитель кв.34</t>
  </si>
  <si>
    <t>Замена трубы ГВС в кв.75</t>
  </si>
  <si>
    <t>Работы по герметизации межпанельных швов кв.22,25,91,95,120,130</t>
  </si>
  <si>
    <t xml:space="preserve">Замена стояков ХГВС в кв.4,8 </t>
  </si>
  <si>
    <t>Замена секущих кранов ХГВС в кв.24</t>
  </si>
  <si>
    <t>Замена секущих кранов ХГВС в кв.50</t>
  </si>
  <si>
    <t>Замена кранов на стояках № 3,4 в подъезде № 1; на вводах в подъездах № 1,3</t>
  </si>
  <si>
    <t>Замена отсечных кранов ХГВС  в кв.90</t>
  </si>
  <si>
    <t>Замена стояков ХГВС, обратки в кв.4,8,12,16,20,24,28</t>
  </si>
  <si>
    <t>Частичный ремонт кровли над под.2,3</t>
  </si>
  <si>
    <t>Покраска входных подъездных дверей</t>
  </si>
  <si>
    <t>Погрузка и вывоз мусора из подвала</t>
  </si>
  <si>
    <t>Замена аварийного участка стояков ХГВС и обратки в кв.36</t>
  </si>
  <si>
    <t>Замена аварийного радиатора в кв.№1</t>
  </si>
  <si>
    <t>Поверка приборов учета тепловой энергии в подвале</t>
  </si>
  <si>
    <t>Замена передвижных мусорных контейнеров с крышкой</t>
  </si>
  <si>
    <t>Работы по сбору, транспортированию, утилизации и обезвреживанию шин автомобильных</t>
  </si>
  <si>
    <t>Замена запорной арматуры (врезки) на лежанке отопления</t>
  </si>
  <si>
    <t>Замена отсекающего крана в кв.24</t>
  </si>
  <si>
    <t>Замена отсекающих кранов на системе ГВС (подача-обратка) в подвале</t>
  </si>
  <si>
    <t xml:space="preserve">Замена аварийного участка ГВС (обработка) в кв. 19; 23 </t>
  </si>
  <si>
    <t xml:space="preserve">Замена аварийного участка ГВС  в кв. 27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</si>
</sst>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Fill="1"/>
    <xf numFmtId="4" fontId="9" fillId="0" borderId="3" xfId="0" applyNumberFormat="1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right"/>
    </xf>
    <xf numFmtId="0" fontId="4" fillId="3" borderId="3" xfId="0" applyFont="1" applyFill="1" applyBorder="1"/>
    <xf numFmtId="4" fontId="3" fillId="0" borderId="3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0" borderId="3" xfId="0" applyFont="1" applyBorder="1" applyAlignment="1">
      <alignment vertical="top" wrapText="1"/>
    </xf>
    <xf numFmtId="0" fontId="2" fillId="0" borderId="3" xfId="0" applyFont="1" applyFill="1" applyBorder="1" applyAlignment="1">
      <alignment horizontal="left"/>
    </xf>
    <xf numFmtId="0" fontId="3" fillId="0" borderId="0" xfId="0" applyFont="1"/>
    <xf numFmtId="0" fontId="4" fillId="0" borderId="8" xfId="0" applyFont="1" applyFill="1" applyBorder="1"/>
    <xf numFmtId="4" fontId="4" fillId="0" borderId="8" xfId="0" applyNumberFormat="1" applyFont="1" applyFill="1" applyBorder="1" applyAlignment="1">
      <alignment horizontal="center"/>
    </xf>
    <xf numFmtId="0" fontId="4" fillId="0" borderId="3" xfId="1" applyFont="1" applyBorder="1" applyAlignment="1">
      <alignment horizontal="center" vertical="center"/>
    </xf>
    <xf numFmtId="2" fontId="0" fillId="0" borderId="0" xfId="0" applyNumberFormat="1"/>
    <xf numFmtId="0" fontId="6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0" fontId="4" fillId="3" borderId="3" xfId="0" applyFont="1" applyFill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6" fillId="0" borderId="3" xfId="0" applyFont="1" applyBorder="1"/>
    <xf numFmtId="2" fontId="6" fillId="0" borderId="3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4" fillId="0" borderId="2" xfId="0" applyNumberFormat="1" applyFont="1" applyBorder="1" applyAlignment="1">
      <alignment horizontal="right" vertical="top" wrapText="1"/>
    </xf>
    <xf numFmtId="0" fontId="3" fillId="2" borderId="16" xfId="0" applyFont="1" applyFill="1" applyBorder="1"/>
    <xf numFmtId="0" fontId="4" fillId="0" borderId="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4" fontId="6" fillId="4" borderId="0" xfId="0" applyNumberFormat="1" applyFont="1" applyFill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" fontId="4" fillId="3" borderId="3" xfId="0" applyNumberFormat="1" applyFont="1" applyFill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3" fontId="4" fillId="3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topLeftCell="A133" zoomScaleNormal="100" workbookViewId="0">
      <selection activeCell="D148" sqref="D148:D150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  <col min="7" max="7" width="10.5546875" bestFit="1" customWidth="1"/>
  </cols>
  <sheetData>
    <row r="1" spans="1:4" ht="15.6">
      <c r="A1" s="77" t="s">
        <v>0</v>
      </c>
      <c r="B1" s="77"/>
      <c r="C1" s="77"/>
      <c r="D1" s="77"/>
    </row>
    <row r="2" spans="1:4" ht="15.6">
      <c r="A2" s="78" t="s">
        <v>42</v>
      </c>
      <c r="B2" s="78"/>
      <c r="C2" s="78"/>
      <c r="D2" s="78"/>
    </row>
    <row r="3" spans="1:4" ht="15.6">
      <c r="A3" s="79" t="s">
        <v>86</v>
      </c>
      <c r="B3" s="80"/>
      <c r="C3" s="80"/>
      <c r="D3" s="81"/>
    </row>
    <row r="4" spans="1:4" ht="15.6">
      <c r="A4" s="82" t="s">
        <v>77</v>
      </c>
      <c r="B4" s="78"/>
      <c r="C4" s="78"/>
      <c r="D4" s="83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87</v>
      </c>
    </row>
    <row r="8" spans="1:4" ht="13.8">
      <c r="A8" s="6">
        <v>2</v>
      </c>
      <c r="B8" s="7" t="s">
        <v>8</v>
      </c>
      <c r="C8" s="6" t="s">
        <v>6</v>
      </c>
      <c r="D8" s="8" t="s">
        <v>88</v>
      </c>
    </row>
    <row r="9" spans="1:4" ht="13.8">
      <c r="A9" s="63" t="s">
        <v>9</v>
      </c>
      <c r="B9" s="64"/>
      <c r="C9" s="64"/>
      <c r="D9" s="65"/>
    </row>
    <row r="10" spans="1:4" ht="13.8">
      <c r="A10" s="66" t="s">
        <v>10</v>
      </c>
      <c r="B10" s="67"/>
      <c r="C10" s="67"/>
      <c r="D10" s="68"/>
    </row>
    <row r="11" spans="1:4" ht="13.8">
      <c r="A11" s="63" t="s">
        <v>9</v>
      </c>
      <c r="B11" s="64"/>
      <c r="C11" s="64"/>
      <c r="D11" s="65"/>
    </row>
    <row r="12" spans="1:4" ht="13.8">
      <c r="A12" s="66" t="s">
        <v>10</v>
      </c>
      <c r="B12" s="67"/>
      <c r="C12" s="67"/>
      <c r="D12" s="68"/>
    </row>
    <row r="13" spans="1:4" ht="13.8">
      <c r="A13" s="6">
        <v>3</v>
      </c>
      <c r="B13" s="14" t="s">
        <v>43</v>
      </c>
      <c r="C13" s="17" t="s">
        <v>17</v>
      </c>
      <c r="D13" s="85">
        <v>-318216.07</v>
      </c>
    </row>
    <row r="14" spans="1:4" ht="13.8">
      <c r="A14" s="6">
        <f>A13+1</f>
        <v>4</v>
      </c>
      <c r="B14" s="7" t="s">
        <v>44</v>
      </c>
      <c r="C14" s="6"/>
      <c r="D14" s="84">
        <v>0</v>
      </c>
    </row>
    <row r="15" spans="1:4" ht="13.8">
      <c r="A15" s="6">
        <f t="shared" ref="A15:A29" si="0">A14+1</f>
        <v>5</v>
      </c>
      <c r="B15" s="7" t="s">
        <v>45</v>
      </c>
      <c r="C15" s="6"/>
      <c r="D15" s="84">
        <v>417247.39</v>
      </c>
    </row>
    <row r="16" spans="1:4" ht="13.8">
      <c r="A16" s="6">
        <f t="shared" si="0"/>
        <v>6</v>
      </c>
      <c r="B16" s="10" t="s">
        <v>46</v>
      </c>
      <c r="C16" s="17" t="s">
        <v>17</v>
      </c>
      <c r="D16" s="85">
        <f xml:space="preserve"> SUM(D17+D18+D19)</f>
        <v>3331558.51</v>
      </c>
    </row>
    <row r="17" spans="1:5" ht="12.75" customHeight="1">
      <c r="A17" s="6">
        <f t="shared" si="0"/>
        <v>7</v>
      </c>
      <c r="B17" s="7" t="s">
        <v>47</v>
      </c>
      <c r="C17" s="6"/>
      <c r="D17" s="84">
        <v>2063474.21</v>
      </c>
      <c r="E17" s="1"/>
    </row>
    <row r="18" spans="1:5" ht="12.75" customHeight="1">
      <c r="A18" s="6">
        <f t="shared" si="0"/>
        <v>8</v>
      </c>
      <c r="B18" s="7" t="s">
        <v>48</v>
      </c>
      <c r="C18" s="6"/>
      <c r="D18" s="84">
        <v>605607.30000000005</v>
      </c>
    </row>
    <row r="19" spans="1:5" ht="12.75" customHeight="1">
      <c r="A19" s="6">
        <f t="shared" si="0"/>
        <v>9</v>
      </c>
      <c r="B19" s="7" t="s">
        <v>49</v>
      </c>
      <c r="C19" s="6"/>
      <c r="D19" s="84">
        <f>D56</f>
        <v>662477</v>
      </c>
    </row>
    <row r="20" spans="1:5" ht="12.75" customHeight="1">
      <c r="A20" s="6">
        <f t="shared" si="0"/>
        <v>10</v>
      </c>
      <c r="B20" s="10" t="s">
        <v>50</v>
      </c>
      <c r="C20" s="17" t="s">
        <v>17</v>
      </c>
      <c r="D20" s="85">
        <f>D21+D22+D23+D24+D25</f>
        <v>3361020.39</v>
      </c>
    </row>
    <row r="21" spans="1:5" ht="12.75" customHeight="1">
      <c r="A21" s="6">
        <f t="shared" si="0"/>
        <v>11</v>
      </c>
      <c r="B21" s="7" t="s">
        <v>51</v>
      </c>
      <c r="C21" s="6"/>
      <c r="D21" s="84">
        <v>3273870.39</v>
      </c>
    </row>
    <row r="22" spans="1:5" ht="12.75" customHeight="1">
      <c r="A22" s="6">
        <f t="shared" si="0"/>
        <v>12</v>
      </c>
      <c r="B22" s="7" t="s">
        <v>52</v>
      </c>
      <c r="C22" s="6"/>
      <c r="D22" s="84">
        <v>0</v>
      </c>
    </row>
    <row r="23" spans="1:5" ht="12.75" customHeight="1">
      <c r="A23" s="6">
        <f t="shared" si="0"/>
        <v>13</v>
      </c>
      <c r="B23" s="7" t="s">
        <v>53</v>
      </c>
      <c r="C23" s="6"/>
      <c r="D23" s="84">
        <v>0</v>
      </c>
    </row>
    <row r="24" spans="1:5" ht="12.75" customHeight="1">
      <c r="A24" s="6">
        <f t="shared" si="0"/>
        <v>14</v>
      </c>
      <c r="B24" s="7" t="s">
        <v>54</v>
      </c>
      <c r="C24" s="6"/>
      <c r="D24" s="84">
        <v>87150</v>
      </c>
    </row>
    <row r="25" spans="1:5" ht="12.75" customHeight="1">
      <c r="A25" s="6">
        <f t="shared" si="0"/>
        <v>15</v>
      </c>
      <c r="B25" s="7" t="s">
        <v>55</v>
      </c>
      <c r="C25" s="6"/>
      <c r="D25" s="27">
        <v>0</v>
      </c>
    </row>
    <row r="26" spans="1:5" ht="12.75" customHeight="1">
      <c r="A26" s="6">
        <f t="shared" si="0"/>
        <v>16</v>
      </c>
      <c r="B26" s="10" t="s">
        <v>56</v>
      </c>
      <c r="C26" s="17" t="s">
        <v>17</v>
      </c>
      <c r="D26" s="29">
        <f xml:space="preserve"> D13+D20</f>
        <v>3042804.3200000003</v>
      </c>
    </row>
    <row r="27" spans="1:5" ht="12.75" customHeight="1">
      <c r="A27" s="6">
        <f t="shared" si="0"/>
        <v>17</v>
      </c>
      <c r="B27" s="10" t="s">
        <v>57</v>
      </c>
      <c r="C27" s="17" t="s">
        <v>17</v>
      </c>
      <c r="D27" s="29">
        <f>D26-E66-D68</f>
        <v>-713981.85999999929</v>
      </c>
    </row>
    <row r="28" spans="1:5" ht="12.75" customHeight="1">
      <c r="A28" s="6">
        <f t="shared" si="0"/>
        <v>18</v>
      </c>
      <c r="B28" s="7" t="s">
        <v>58</v>
      </c>
      <c r="C28" s="6"/>
      <c r="D28" s="27">
        <v>0</v>
      </c>
    </row>
    <row r="29" spans="1:5" ht="12.75" customHeight="1">
      <c r="A29" s="6">
        <f t="shared" si="0"/>
        <v>19</v>
      </c>
      <c r="B29" s="7" t="s">
        <v>59</v>
      </c>
      <c r="C29" s="6"/>
      <c r="D29" s="27">
        <v>505227.41</v>
      </c>
    </row>
    <row r="30" spans="1:5" ht="12.75" customHeight="1">
      <c r="A30" s="69" t="s">
        <v>26</v>
      </c>
      <c r="B30" s="70"/>
      <c r="C30" s="70"/>
      <c r="D30" s="71"/>
    </row>
    <row r="31" spans="1:5" ht="12.75" customHeight="1">
      <c r="A31" s="72" t="s">
        <v>11</v>
      </c>
      <c r="B31" s="73"/>
      <c r="C31" s="73"/>
      <c r="D31" s="74"/>
    </row>
    <row r="32" spans="1:5" ht="12.75" customHeight="1">
      <c r="A32" s="6">
        <v>1</v>
      </c>
      <c r="B32" s="14" t="s">
        <v>34</v>
      </c>
      <c r="C32" s="6" t="s">
        <v>17</v>
      </c>
      <c r="D32" s="27">
        <v>518253.4</v>
      </c>
      <c r="E32" s="1"/>
    </row>
    <row r="33" spans="1:4" ht="13.8">
      <c r="A33" s="6"/>
      <c r="B33" s="14" t="s">
        <v>79</v>
      </c>
      <c r="C33" s="6"/>
      <c r="D33" s="27"/>
    </row>
    <row r="34" spans="1:4" ht="13.8">
      <c r="A34" s="6">
        <v>2</v>
      </c>
      <c r="B34" s="14" t="s">
        <v>80</v>
      </c>
      <c r="C34" s="6" t="s">
        <v>17</v>
      </c>
      <c r="D34" s="27">
        <v>60439.08</v>
      </c>
    </row>
    <row r="35" spans="1:4" ht="13.8">
      <c r="A35" s="6"/>
      <c r="B35" s="9" t="s">
        <v>81</v>
      </c>
      <c r="C35" s="6"/>
      <c r="D35" s="27"/>
    </row>
    <row r="36" spans="1:4" ht="13.8">
      <c r="A36" s="6"/>
      <c r="B36" s="9" t="s">
        <v>30</v>
      </c>
      <c r="C36" s="6"/>
      <c r="D36" s="27"/>
    </row>
    <row r="37" spans="1:4" ht="13.8">
      <c r="A37" s="6">
        <v>3</v>
      </c>
      <c r="B37" s="30" t="s">
        <v>82</v>
      </c>
      <c r="C37" s="6" t="s">
        <v>17</v>
      </c>
      <c r="D37" s="27">
        <v>48347.88</v>
      </c>
    </row>
    <row r="38" spans="1:4" ht="13.8">
      <c r="A38" s="6"/>
      <c r="B38" s="31" t="s">
        <v>30</v>
      </c>
      <c r="C38" s="6"/>
      <c r="D38" s="27"/>
    </row>
    <row r="39" spans="1:4" ht="13.8">
      <c r="A39" s="6">
        <v>4</v>
      </c>
      <c r="B39" s="33" t="s">
        <v>24</v>
      </c>
      <c r="C39" s="6" t="s">
        <v>17</v>
      </c>
      <c r="D39" s="27">
        <v>185244</v>
      </c>
    </row>
    <row r="40" spans="1:4" ht="13.8">
      <c r="A40" s="6"/>
      <c r="B40" s="9" t="s">
        <v>32</v>
      </c>
      <c r="C40" s="6"/>
      <c r="D40" s="27"/>
    </row>
    <row r="41" spans="1:4" ht="13.8">
      <c r="A41" s="6">
        <f>A39+1</f>
        <v>5</v>
      </c>
      <c r="B41" s="14" t="s">
        <v>27</v>
      </c>
      <c r="C41" s="6" t="s">
        <v>17</v>
      </c>
      <c r="D41" s="27">
        <v>138631.29999999999</v>
      </c>
    </row>
    <row r="42" spans="1:4" ht="13.8">
      <c r="A42" s="6"/>
      <c r="B42" s="9" t="s">
        <v>28</v>
      </c>
      <c r="C42" s="6"/>
      <c r="D42" s="27"/>
    </row>
    <row r="43" spans="1:4" ht="13.8">
      <c r="A43" s="6">
        <f>A41+1</f>
        <v>6</v>
      </c>
      <c r="B43" s="10" t="s">
        <v>22</v>
      </c>
      <c r="C43" s="6" t="s">
        <v>17</v>
      </c>
      <c r="D43" s="27">
        <v>27981.97</v>
      </c>
    </row>
    <row r="44" spans="1:4" ht="13.8">
      <c r="A44" s="6"/>
      <c r="B44" s="28" t="s">
        <v>83</v>
      </c>
      <c r="C44" s="6"/>
      <c r="D44" s="27"/>
    </row>
    <row r="45" spans="1:4" ht="13.8">
      <c r="A45" s="6"/>
      <c r="B45" s="7" t="s">
        <v>35</v>
      </c>
      <c r="C45" s="6"/>
      <c r="D45" s="27"/>
    </row>
    <row r="46" spans="1:4" ht="13.8">
      <c r="A46" s="6">
        <f>A43+1</f>
        <v>7</v>
      </c>
      <c r="B46" s="10" t="s">
        <v>23</v>
      </c>
      <c r="C46" s="6" t="s">
        <v>17</v>
      </c>
      <c r="D46" s="27">
        <v>91117.92</v>
      </c>
    </row>
    <row r="47" spans="1:4" ht="13.8">
      <c r="A47" s="6"/>
      <c r="B47" s="7" t="s">
        <v>84</v>
      </c>
      <c r="C47" s="6"/>
      <c r="D47" s="27"/>
    </row>
    <row r="48" spans="1:4" ht="13.8">
      <c r="A48" s="6"/>
      <c r="B48" s="7" t="s">
        <v>28</v>
      </c>
      <c r="C48" s="6"/>
      <c r="D48" s="27"/>
    </row>
    <row r="49" spans="1:4" ht="13.8">
      <c r="A49" s="6">
        <f>A46+1</f>
        <v>8</v>
      </c>
      <c r="B49" s="14" t="s">
        <v>29</v>
      </c>
      <c r="C49" s="6" t="s">
        <v>17</v>
      </c>
      <c r="D49" s="27">
        <v>92966.55</v>
      </c>
    </row>
    <row r="50" spans="1:4" ht="13.8">
      <c r="A50" s="6"/>
      <c r="B50" s="9" t="s">
        <v>30</v>
      </c>
      <c r="C50" s="6"/>
      <c r="D50" s="27"/>
    </row>
    <row r="51" spans="1:4" ht="13.8">
      <c r="A51" s="6">
        <f>A49+1</f>
        <v>9</v>
      </c>
      <c r="B51" s="14" t="s">
        <v>36</v>
      </c>
      <c r="C51" s="6" t="s">
        <v>17</v>
      </c>
      <c r="D51" s="27">
        <v>424789.25</v>
      </c>
    </row>
    <row r="52" spans="1:4" ht="13.8">
      <c r="A52" s="6"/>
      <c r="B52" s="9" t="s">
        <v>85</v>
      </c>
      <c r="C52" s="6"/>
      <c r="D52" s="27"/>
    </row>
    <row r="53" spans="1:4" ht="13.8">
      <c r="A53" s="6"/>
      <c r="B53" s="9" t="s">
        <v>30</v>
      </c>
      <c r="C53" s="6"/>
      <c r="D53" s="27"/>
    </row>
    <row r="54" spans="1:4" ht="13.8">
      <c r="A54" s="6">
        <f>A51+1</f>
        <v>10</v>
      </c>
      <c r="B54" s="34" t="s">
        <v>31</v>
      </c>
      <c r="C54" s="6" t="s">
        <v>17</v>
      </c>
      <c r="D54" s="27">
        <v>918.08</v>
      </c>
    </row>
    <row r="55" spans="1:4" ht="13.8">
      <c r="A55" s="6"/>
      <c r="B55" s="9" t="s">
        <v>32</v>
      </c>
      <c r="C55" s="6"/>
      <c r="D55" s="27"/>
    </row>
    <row r="56" spans="1:4" ht="13.8">
      <c r="A56" s="6">
        <v>11</v>
      </c>
      <c r="B56" s="10" t="s">
        <v>33</v>
      </c>
      <c r="C56" s="6" t="s">
        <v>17</v>
      </c>
      <c r="D56" s="27">
        <v>662477</v>
      </c>
    </row>
    <row r="57" spans="1:4" ht="13.8">
      <c r="A57" s="6"/>
      <c r="B57" s="7" t="s">
        <v>30</v>
      </c>
      <c r="C57" s="6"/>
      <c r="D57" s="27"/>
    </row>
    <row r="58" spans="1:4" ht="13.8">
      <c r="A58" s="6">
        <f>A56+1</f>
        <v>12</v>
      </c>
      <c r="B58" s="10" t="s">
        <v>78</v>
      </c>
      <c r="C58" s="6" t="s">
        <v>17</v>
      </c>
      <c r="D58" s="27">
        <v>26937.59</v>
      </c>
    </row>
    <row r="59" spans="1:4" ht="13.8">
      <c r="A59" s="6"/>
      <c r="B59" s="7" t="s">
        <v>30</v>
      </c>
      <c r="C59" s="6"/>
      <c r="D59" s="27"/>
    </row>
    <row r="60" spans="1:4" ht="13.8">
      <c r="A60" s="6">
        <f>A58+1</f>
        <v>13</v>
      </c>
      <c r="B60" s="10" t="s">
        <v>37</v>
      </c>
      <c r="C60" s="6" t="s">
        <v>17</v>
      </c>
      <c r="D60" s="27">
        <v>78641.86</v>
      </c>
    </row>
    <row r="61" spans="1:4" ht="12.75" customHeight="1">
      <c r="A61" s="6"/>
      <c r="B61" s="7" t="s">
        <v>30</v>
      </c>
      <c r="C61" s="6"/>
      <c r="D61" s="27"/>
    </row>
    <row r="62" spans="1:4" ht="12.75" customHeight="1">
      <c r="A62" s="6">
        <f>A60+1</f>
        <v>14</v>
      </c>
      <c r="B62" s="10" t="s">
        <v>38</v>
      </c>
      <c r="C62" s="6" t="s">
        <v>17</v>
      </c>
      <c r="D62" s="27">
        <v>0</v>
      </c>
    </row>
    <row r="63" spans="1:4" ht="12.75" customHeight="1">
      <c r="A63" s="6"/>
      <c r="B63" s="7" t="s">
        <v>30</v>
      </c>
      <c r="C63" s="6"/>
      <c r="D63" s="27"/>
    </row>
    <row r="64" spans="1:4" ht="12.75" customHeight="1">
      <c r="A64" s="6">
        <f>A62+1</f>
        <v>15</v>
      </c>
      <c r="B64" s="10" t="s">
        <v>39</v>
      </c>
      <c r="C64" s="6" t="s">
        <v>17</v>
      </c>
      <c r="D64" s="27">
        <v>271621.27</v>
      </c>
    </row>
    <row r="65" spans="1:5" ht="12.75" customHeight="1">
      <c r="A65" s="6"/>
      <c r="B65" s="7" t="s">
        <v>30</v>
      </c>
      <c r="C65" s="6"/>
      <c r="D65" s="27"/>
    </row>
    <row r="66" spans="1:5" ht="12.75" customHeight="1">
      <c r="A66" s="6">
        <f>A64+1</f>
        <v>16</v>
      </c>
      <c r="B66" s="10" t="s">
        <v>41</v>
      </c>
      <c r="C66" s="6" t="s">
        <v>17</v>
      </c>
      <c r="D66" s="27">
        <v>97584.06</v>
      </c>
      <c r="E66" s="59">
        <f>SUM(D32:D66)</f>
        <v>2725951.2099999995</v>
      </c>
    </row>
    <row r="67" spans="1:5" ht="12.75" customHeight="1" thickBot="1">
      <c r="A67" s="20"/>
      <c r="B67" s="35" t="s">
        <v>30</v>
      </c>
      <c r="C67" s="20"/>
      <c r="D67" s="36"/>
    </row>
    <row r="68" spans="1:5" ht="12.75" customHeight="1" thickBot="1">
      <c r="A68" s="57">
        <f>A66+1</f>
        <v>17</v>
      </c>
      <c r="B68" s="55" t="s">
        <v>25</v>
      </c>
      <c r="C68" s="57" t="s">
        <v>17</v>
      </c>
      <c r="D68" s="86">
        <f>SUM(D69:D104)</f>
        <v>1030834.9700000001</v>
      </c>
    </row>
    <row r="69" spans="1:5" ht="15.6" customHeight="1">
      <c r="A69" s="58">
        <v>1</v>
      </c>
      <c r="B69" s="40" t="s">
        <v>89</v>
      </c>
      <c r="C69" s="56" t="s">
        <v>17</v>
      </c>
      <c r="D69" s="54">
        <v>13391.94</v>
      </c>
    </row>
    <row r="70" spans="1:5" ht="23.4" customHeight="1">
      <c r="A70" s="37">
        <v>2</v>
      </c>
      <c r="B70" s="45" t="s">
        <v>121</v>
      </c>
      <c r="C70" s="43" t="s">
        <v>17</v>
      </c>
      <c r="D70" s="44">
        <v>659.69</v>
      </c>
    </row>
    <row r="71" spans="1:5" ht="19.2" customHeight="1">
      <c r="A71" s="37">
        <v>3</v>
      </c>
      <c r="B71" s="32" t="s">
        <v>90</v>
      </c>
      <c r="C71" s="43" t="s">
        <v>17</v>
      </c>
      <c r="D71" s="44">
        <v>8000</v>
      </c>
    </row>
    <row r="72" spans="1:5" ht="15" customHeight="1">
      <c r="A72" s="37">
        <v>4</v>
      </c>
      <c r="B72" s="32" t="s">
        <v>91</v>
      </c>
      <c r="C72" s="43" t="s">
        <v>17</v>
      </c>
      <c r="D72" s="44">
        <v>5000</v>
      </c>
    </row>
    <row r="73" spans="1:5" ht="45" customHeight="1">
      <c r="A73" s="37">
        <v>5</v>
      </c>
      <c r="B73" s="32" t="s">
        <v>92</v>
      </c>
      <c r="C73" s="43" t="s">
        <v>17</v>
      </c>
      <c r="D73" s="52">
        <v>27600</v>
      </c>
    </row>
    <row r="74" spans="1:5" ht="18" customHeight="1">
      <c r="A74" s="37">
        <v>6</v>
      </c>
      <c r="B74" s="32" t="s">
        <v>93</v>
      </c>
      <c r="C74" s="43" t="s">
        <v>17</v>
      </c>
      <c r="D74" s="44">
        <v>4032.27</v>
      </c>
    </row>
    <row r="75" spans="1:5" ht="15" customHeight="1">
      <c r="A75" s="37">
        <v>7</v>
      </c>
      <c r="B75" s="32" t="s">
        <v>94</v>
      </c>
      <c r="C75" s="43" t="s">
        <v>17</v>
      </c>
      <c r="D75" s="44">
        <v>16250</v>
      </c>
    </row>
    <row r="76" spans="1:5" ht="18" customHeight="1">
      <c r="A76" s="37">
        <v>8</v>
      </c>
      <c r="B76" s="32" t="s">
        <v>95</v>
      </c>
      <c r="C76" s="43" t="s">
        <v>17</v>
      </c>
      <c r="D76" s="44">
        <v>90800</v>
      </c>
      <c r="E76" s="38"/>
    </row>
    <row r="77" spans="1:5" s="24" customFormat="1" ht="19.95" customHeight="1">
      <c r="A77" s="46">
        <v>9</v>
      </c>
      <c r="B77" s="32" t="s">
        <v>96</v>
      </c>
      <c r="C77" s="43" t="s">
        <v>17</v>
      </c>
      <c r="D77" s="44">
        <v>2435.8200000000002</v>
      </c>
    </row>
    <row r="78" spans="1:5" ht="19.2" customHeight="1">
      <c r="A78" s="37">
        <v>10</v>
      </c>
      <c r="B78" s="45" t="s">
        <v>122</v>
      </c>
      <c r="C78" s="43" t="s">
        <v>17</v>
      </c>
      <c r="D78" s="44">
        <v>83393.13</v>
      </c>
    </row>
    <row r="79" spans="1:5" ht="13.8">
      <c r="A79" s="37">
        <v>11</v>
      </c>
      <c r="B79" s="32" t="s">
        <v>97</v>
      </c>
      <c r="C79" s="43" t="s">
        <v>17</v>
      </c>
      <c r="D79" s="44">
        <v>1335.6</v>
      </c>
    </row>
    <row r="80" spans="1:5" ht="13.8">
      <c r="A80" s="37">
        <v>12</v>
      </c>
      <c r="B80" s="32" t="s">
        <v>98</v>
      </c>
      <c r="C80" s="43" t="s">
        <v>17</v>
      </c>
      <c r="D80" s="44">
        <v>3725.81</v>
      </c>
    </row>
    <row r="81" spans="1:5" ht="13.8">
      <c r="A81" s="37">
        <v>13</v>
      </c>
      <c r="B81" s="32" t="s">
        <v>99</v>
      </c>
      <c r="C81" s="43" t="s">
        <v>17</v>
      </c>
      <c r="D81" s="44">
        <v>913.04</v>
      </c>
    </row>
    <row r="82" spans="1:5" ht="13.8">
      <c r="A82" s="37">
        <v>14</v>
      </c>
      <c r="B82" s="32" t="s">
        <v>100</v>
      </c>
      <c r="C82" s="43" t="s">
        <v>17</v>
      </c>
      <c r="D82" s="44">
        <v>425.3</v>
      </c>
    </row>
    <row r="83" spans="1:5" ht="13.8">
      <c r="A83" s="37">
        <v>15</v>
      </c>
      <c r="B83" s="32" t="s">
        <v>101</v>
      </c>
      <c r="C83" s="43" t="s">
        <v>17</v>
      </c>
      <c r="D83" s="44">
        <v>1841.63</v>
      </c>
    </row>
    <row r="84" spans="1:5" ht="27.6">
      <c r="A84" s="37">
        <v>16</v>
      </c>
      <c r="B84" s="32" t="s">
        <v>102</v>
      </c>
      <c r="C84" s="43" t="s">
        <v>17</v>
      </c>
      <c r="D84" s="52">
        <v>4625</v>
      </c>
    </row>
    <row r="85" spans="1:5" ht="17.399999999999999" customHeight="1">
      <c r="A85" s="37">
        <v>17</v>
      </c>
      <c r="B85" s="32" t="s">
        <v>103</v>
      </c>
      <c r="C85" s="43" t="s">
        <v>17</v>
      </c>
      <c r="D85" s="44">
        <v>3244.09</v>
      </c>
    </row>
    <row r="86" spans="1:5" ht="16.8" customHeight="1">
      <c r="A86" s="37">
        <v>18</v>
      </c>
      <c r="B86" s="32" t="s">
        <v>104</v>
      </c>
      <c r="C86" s="43" t="s">
        <v>17</v>
      </c>
      <c r="D86" s="44">
        <v>4967.76</v>
      </c>
    </row>
    <row r="87" spans="1:5" ht="18.600000000000001" customHeight="1">
      <c r="A87" s="37">
        <v>19</v>
      </c>
      <c r="B87" s="47" t="s">
        <v>105</v>
      </c>
      <c r="C87" s="43" t="s">
        <v>17</v>
      </c>
      <c r="D87" s="44">
        <v>62400</v>
      </c>
      <c r="E87" s="38"/>
    </row>
    <row r="88" spans="1:5" ht="13.8">
      <c r="A88" s="37">
        <v>20</v>
      </c>
      <c r="B88" s="48" t="s">
        <v>106</v>
      </c>
      <c r="C88" s="43" t="s">
        <v>17</v>
      </c>
      <c r="D88" s="49">
        <v>22247.38</v>
      </c>
    </row>
    <row r="89" spans="1:5" ht="13.8">
      <c r="A89" s="37">
        <v>21</v>
      </c>
      <c r="B89" s="48" t="s">
        <v>107</v>
      </c>
      <c r="C89" s="43" t="s">
        <v>17</v>
      </c>
      <c r="D89" s="49">
        <v>1363.68</v>
      </c>
    </row>
    <row r="90" spans="1:5" ht="13.8">
      <c r="A90" s="37">
        <v>22</v>
      </c>
      <c r="B90" s="48" t="s">
        <v>108</v>
      </c>
      <c r="C90" s="43" t="s">
        <v>17</v>
      </c>
      <c r="D90" s="49">
        <v>1363.68</v>
      </c>
    </row>
    <row r="91" spans="1:5" ht="13.8">
      <c r="A91" s="37">
        <v>23</v>
      </c>
      <c r="B91" s="48" t="s">
        <v>109</v>
      </c>
      <c r="C91" s="43" t="s">
        <v>17</v>
      </c>
      <c r="D91" s="49">
        <v>14286.47</v>
      </c>
    </row>
    <row r="92" spans="1:5" ht="13.8">
      <c r="A92" s="37">
        <v>24</v>
      </c>
      <c r="B92" s="48" t="s">
        <v>110</v>
      </c>
      <c r="C92" s="43" t="s">
        <v>17</v>
      </c>
      <c r="D92" s="49">
        <v>1363.68</v>
      </c>
    </row>
    <row r="93" spans="1:5" ht="13.8">
      <c r="A93" s="37">
        <v>25</v>
      </c>
      <c r="B93" s="48" t="s">
        <v>111</v>
      </c>
      <c r="C93" s="43" t="s">
        <v>17</v>
      </c>
      <c r="D93" s="49">
        <v>116490.79</v>
      </c>
    </row>
    <row r="94" spans="1:5" ht="13.8">
      <c r="A94" s="37">
        <v>26</v>
      </c>
      <c r="B94" s="48" t="s">
        <v>112</v>
      </c>
      <c r="C94" s="43" t="s">
        <v>17</v>
      </c>
      <c r="D94" s="49">
        <v>19747.439999999999</v>
      </c>
    </row>
    <row r="95" spans="1:5" ht="13.8">
      <c r="A95" s="37">
        <v>27</v>
      </c>
      <c r="B95" s="48" t="s">
        <v>113</v>
      </c>
      <c r="C95" s="43" t="s">
        <v>17</v>
      </c>
      <c r="D95" s="49">
        <v>20335.8</v>
      </c>
    </row>
    <row r="96" spans="1:5" ht="13.8">
      <c r="A96" s="37">
        <v>28</v>
      </c>
      <c r="B96" s="48" t="s">
        <v>114</v>
      </c>
      <c r="C96" s="43" t="s">
        <v>17</v>
      </c>
      <c r="D96" s="49">
        <v>1700</v>
      </c>
      <c r="E96" s="38"/>
    </row>
    <row r="97" spans="1:7" ht="13.8">
      <c r="A97" s="37">
        <v>29</v>
      </c>
      <c r="B97" s="48" t="s">
        <v>115</v>
      </c>
      <c r="C97" s="43" t="s">
        <v>17</v>
      </c>
      <c r="D97" s="49">
        <v>11201.97</v>
      </c>
    </row>
    <row r="98" spans="1:7" ht="13.8">
      <c r="A98" s="37">
        <v>30</v>
      </c>
      <c r="B98" s="48" t="s">
        <v>116</v>
      </c>
      <c r="C98" s="43" t="s">
        <v>17</v>
      </c>
      <c r="D98" s="49">
        <v>8383.2199999999993</v>
      </c>
    </row>
    <row r="99" spans="1:7" ht="13.8">
      <c r="A99" s="37">
        <v>31</v>
      </c>
      <c r="B99" s="48" t="s">
        <v>117</v>
      </c>
      <c r="C99" s="43" t="s">
        <v>17</v>
      </c>
      <c r="D99" s="49">
        <v>61360</v>
      </c>
    </row>
    <row r="100" spans="1:7" ht="13.8">
      <c r="A100" s="37">
        <v>32</v>
      </c>
      <c r="B100" s="48" t="s">
        <v>118</v>
      </c>
      <c r="C100" s="43" t="s">
        <v>17</v>
      </c>
      <c r="D100" s="49">
        <v>26400</v>
      </c>
    </row>
    <row r="101" spans="1:7" ht="26.4">
      <c r="A101" s="37">
        <v>33</v>
      </c>
      <c r="B101" s="48" t="s">
        <v>119</v>
      </c>
      <c r="C101" s="43" t="s">
        <v>17</v>
      </c>
      <c r="D101" s="53">
        <v>1295</v>
      </c>
    </row>
    <row r="102" spans="1:7" ht="13.8">
      <c r="A102" s="37">
        <v>34</v>
      </c>
      <c r="B102" s="50" t="s">
        <v>120</v>
      </c>
      <c r="C102" s="43" t="s">
        <v>17</v>
      </c>
      <c r="D102" s="51">
        <v>383063.31</v>
      </c>
      <c r="G102" s="38"/>
    </row>
    <row r="103" spans="1:7" ht="13.8">
      <c r="A103" s="37">
        <v>35</v>
      </c>
      <c r="B103" s="48" t="s">
        <v>123</v>
      </c>
      <c r="C103" s="43" t="s">
        <v>17</v>
      </c>
      <c r="D103" s="49">
        <v>2802.06</v>
      </c>
    </row>
    <row r="104" spans="1:7" ht="13.8">
      <c r="A104" s="37">
        <v>36</v>
      </c>
      <c r="B104" s="48" t="s">
        <v>124</v>
      </c>
      <c r="C104" s="43" t="s">
        <v>17</v>
      </c>
      <c r="D104" s="49">
        <v>2389.41</v>
      </c>
      <c r="E104" s="38"/>
    </row>
    <row r="105" spans="1:7" ht="13.8">
      <c r="A105" s="39"/>
      <c r="B105" s="40"/>
      <c r="C105" s="41"/>
      <c r="D105" s="42"/>
    </row>
    <row r="106" spans="1:7" ht="13.8">
      <c r="A106" s="6">
        <f>A68+1</f>
        <v>18</v>
      </c>
      <c r="B106" s="60" t="s">
        <v>12</v>
      </c>
      <c r="C106" s="61"/>
      <c r="D106" s="62"/>
    </row>
    <row r="107" spans="1:7" ht="13.8">
      <c r="A107" s="6"/>
      <c r="B107" s="15" t="s">
        <v>13</v>
      </c>
      <c r="C107" s="6" t="s">
        <v>17</v>
      </c>
      <c r="D107" s="8">
        <v>0</v>
      </c>
    </row>
    <row r="108" spans="1:7" ht="13.8">
      <c r="A108" s="6"/>
      <c r="B108" s="15" t="s">
        <v>14</v>
      </c>
      <c r="C108" s="6" t="s">
        <v>17</v>
      </c>
      <c r="D108" s="8">
        <v>0</v>
      </c>
    </row>
    <row r="109" spans="1:7" ht="13.8">
      <c r="A109" s="6"/>
      <c r="B109" s="15" t="s">
        <v>15</v>
      </c>
      <c r="C109" s="6" t="s">
        <v>17</v>
      </c>
      <c r="D109" s="8">
        <v>0</v>
      </c>
    </row>
    <row r="110" spans="1:7" ht="13.8">
      <c r="A110" s="6"/>
      <c r="B110" s="15" t="s">
        <v>16</v>
      </c>
      <c r="C110" s="6" t="s">
        <v>17</v>
      </c>
      <c r="D110" s="8">
        <v>0</v>
      </c>
    </row>
    <row r="111" spans="1:7" ht="13.8">
      <c r="A111" s="18">
        <f>A106+1</f>
        <v>19</v>
      </c>
      <c r="B111" s="23" t="s">
        <v>60</v>
      </c>
      <c r="C111" s="23"/>
      <c r="D111" s="19"/>
    </row>
    <row r="112" spans="1:7" ht="13.8">
      <c r="A112" s="20"/>
      <c r="B112" s="21" t="s">
        <v>61</v>
      </c>
      <c r="C112" s="6" t="s">
        <v>17</v>
      </c>
      <c r="D112" s="29">
        <f>D113-D114</f>
        <v>0</v>
      </c>
    </row>
    <row r="113" spans="1:4" ht="13.8">
      <c r="A113" s="6"/>
      <c r="B113" s="15" t="s">
        <v>58</v>
      </c>
      <c r="C113" s="6"/>
      <c r="D113" s="27">
        <v>0</v>
      </c>
    </row>
    <row r="114" spans="1:4" ht="13.8">
      <c r="A114" s="20"/>
      <c r="B114" s="15" t="s">
        <v>59</v>
      </c>
      <c r="C114" s="6"/>
      <c r="D114" s="27">
        <v>0</v>
      </c>
    </row>
    <row r="115" spans="1:4" ht="13.8">
      <c r="A115" s="6"/>
      <c r="B115" s="15" t="s">
        <v>62</v>
      </c>
      <c r="C115" s="6" t="s">
        <v>17</v>
      </c>
      <c r="D115" s="29">
        <f>D116-D117</f>
        <v>0</v>
      </c>
    </row>
    <row r="116" spans="1:4" ht="13.8">
      <c r="A116" s="20"/>
      <c r="B116" s="15" t="s">
        <v>58</v>
      </c>
      <c r="C116" s="6"/>
      <c r="D116" s="27">
        <v>0</v>
      </c>
    </row>
    <row r="117" spans="1:4" ht="13.8">
      <c r="A117" s="6"/>
      <c r="B117" s="15" t="s">
        <v>59</v>
      </c>
      <c r="C117" s="6"/>
      <c r="D117" s="27">
        <v>0</v>
      </c>
    </row>
    <row r="118" spans="1:4" ht="13.8">
      <c r="A118" s="6">
        <f>A111+1</f>
        <v>20</v>
      </c>
      <c r="B118" s="75" t="s">
        <v>63</v>
      </c>
      <c r="C118" s="75"/>
      <c r="D118" s="76"/>
    </row>
    <row r="119" spans="1:4" ht="13.8">
      <c r="A119" s="6"/>
      <c r="B119" s="22" t="s">
        <v>64</v>
      </c>
      <c r="C119" s="6"/>
      <c r="D119" s="8"/>
    </row>
    <row r="120" spans="1:4" ht="13.8">
      <c r="A120" s="6"/>
      <c r="B120" s="15" t="s">
        <v>65</v>
      </c>
      <c r="C120" s="6" t="s">
        <v>66</v>
      </c>
      <c r="D120" s="8"/>
    </row>
    <row r="121" spans="1:4" ht="13.8">
      <c r="A121" s="6"/>
      <c r="B121" s="15" t="s">
        <v>67</v>
      </c>
      <c r="C121" s="6" t="s">
        <v>66</v>
      </c>
      <c r="D121" s="26">
        <v>0</v>
      </c>
    </row>
    <row r="122" spans="1:4" ht="13.8">
      <c r="A122" s="6"/>
      <c r="B122" s="15" t="s">
        <v>68</v>
      </c>
      <c r="C122" s="6" t="s">
        <v>17</v>
      </c>
      <c r="D122" s="26">
        <v>0</v>
      </c>
    </row>
    <row r="123" spans="1:4" ht="13.8">
      <c r="A123" s="6"/>
      <c r="B123" s="15" t="s">
        <v>69</v>
      </c>
      <c r="C123" s="6" t="s">
        <v>17</v>
      </c>
      <c r="D123" s="26">
        <v>0</v>
      </c>
    </row>
    <row r="124" spans="1:4" ht="13.8">
      <c r="A124" s="6"/>
      <c r="B124" s="15" t="s">
        <v>70</v>
      </c>
      <c r="C124" s="6" t="s">
        <v>17</v>
      </c>
      <c r="D124" s="26">
        <v>0</v>
      </c>
    </row>
    <row r="125" spans="1:4" ht="13.8">
      <c r="A125" s="6"/>
      <c r="B125" s="15" t="s">
        <v>71</v>
      </c>
      <c r="C125" s="6" t="s">
        <v>17</v>
      </c>
      <c r="D125" s="26">
        <f>D121*33.03</f>
        <v>0</v>
      </c>
    </row>
    <row r="126" spans="1:4" ht="13.8">
      <c r="A126" s="6"/>
      <c r="B126" s="15" t="s">
        <v>72</v>
      </c>
      <c r="C126" s="6" t="s">
        <v>17</v>
      </c>
      <c r="D126" s="26">
        <f>D125</f>
        <v>0</v>
      </c>
    </row>
    <row r="127" spans="1:4" ht="13.8">
      <c r="A127" s="6"/>
      <c r="B127" s="15" t="s">
        <v>73</v>
      </c>
      <c r="C127" s="6" t="s">
        <v>17</v>
      </c>
      <c r="D127" s="8">
        <v>0</v>
      </c>
    </row>
    <row r="128" spans="1:4" ht="13.8">
      <c r="A128" s="6"/>
      <c r="B128" s="15" t="s">
        <v>74</v>
      </c>
      <c r="C128" s="6" t="s">
        <v>17</v>
      </c>
      <c r="D128" s="8">
        <v>0</v>
      </c>
    </row>
    <row r="129" spans="1:4" ht="13.8">
      <c r="A129" s="6"/>
      <c r="B129" s="22" t="s">
        <v>75</v>
      </c>
      <c r="C129" s="6"/>
      <c r="D129" s="8"/>
    </row>
    <row r="130" spans="1:4" ht="13.8">
      <c r="A130" s="6"/>
      <c r="B130" s="15" t="s">
        <v>65</v>
      </c>
      <c r="C130" s="6" t="s">
        <v>66</v>
      </c>
      <c r="D130" s="8"/>
    </row>
    <row r="131" spans="1:4" ht="13.8">
      <c r="A131" s="6"/>
      <c r="B131" s="15" t="s">
        <v>67</v>
      </c>
      <c r="C131" s="6" t="s">
        <v>66</v>
      </c>
      <c r="D131" s="26">
        <v>0</v>
      </c>
    </row>
    <row r="132" spans="1:4" ht="13.8">
      <c r="A132" s="6"/>
      <c r="B132" s="15" t="s">
        <v>68</v>
      </c>
      <c r="C132" s="6" t="s">
        <v>17</v>
      </c>
      <c r="D132" s="26">
        <v>0</v>
      </c>
    </row>
    <row r="133" spans="1:4" ht="13.8">
      <c r="A133" s="6"/>
      <c r="B133" s="15" t="s">
        <v>69</v>
      </c>
      <c r="C133" s="6" t="s">
        <v>17</v>
      </c>
      <c r="D133" s="26">
        <v>0</v>
      </c>
    </row>
    <row r="134" spans="1:4" ht="13.8">
      <c r="A134" s="6"/>
      <c r="B134" s="15" t="s">
        <v>70</v>
      </c>
      <c r="C134" s="6" t="s">
        <v>17</v>
      </c>
      <c r="D134" s="26">
        <v>0</v>
      </c>
    </row>
    <row r="135" spans="1:4" ht="13.8">
      <c r="A135" s="6"/>
      <c r="B135" s="15" t="s">
        <v>71</v>
      </c>
      <c r="C135" s="6" t="s">
        <v>17</v>
      </c>
      <c r="D135" s="26">
        <f>D131*24.82</f>
        <v>0</v>
      </c>
    </row>
    <row r="136" spans="1:4" ht="13.8">
      <c r="A136" s="6"/>
      <c r="B136" s="15" t="s">
        <v>72</v>
      </c>
      <c r="C136" s="6" t="s">
        <v>17</v>
      </c>
      <c r="D136" s="8">
        <f>D135</f>
        <v>0</v>
      </c>
    </row>
    <row r="137" spans="1:4" ht="13.8">
      <c r="A137" s="6"/>
      <c r="B137" s="15" t="s">
        <v>73</v>
      </c>
      <c r="C137" s="6" t="s">
        <v>17</v>
      </c>
      <c r="D137" s="8">
        <v>0</v>
      </c>
    </row>
    <row r="138" spans="1:4" ht="13.8">
      <c r="A138" s="6"/>
      <c r="B138" s="15" t="s">
        <v>74</v>
      </c>
      <c r="C138" s="6" t="s">
        <v>17</v>
      </c>
      <c r="D138" s="8">
        <v>0</v>
      </c>
    </row>
    <row r="139" spans="1:4" ht="13.8">
      <c r="A139" s="6"/>
      <c r="B139" s="22" t="s">
        <v>76</v>
      </c>
      <c r="C139" s="6"/>
      <c r="D139" s="8"/>
    </row>
    <row r="140" spans="1:4" ht="13.8">
      <c r="A140" s="6"/>
      <c r="B140" s="15" t="s">
        <v>69</v>
      </c>
      <c r="C140" s="6" t="s">
        <v>17</v>
      </c>
      <c r="D140" s="26">
        <v>0</v>
      </c>
    </row>
    <row r="141" spans="1:4" ht="13.8">
      <c r="A141" s="6"/>
      <c r="B141" s="15" t="s">
        <v>70</v>
      </c>
      <c r="C141" s="6" t="s">
        <v>17</v>
      </c>
      <c r="D141" s="26">
        <v>0</v>
      </c>
    </row>
    <row r="142" spans="1:4" ht="13.8">
      <c r="A142" s="6">
        <v>22</v>
      </c>
      <c r="B142" s="60" t="s">
        <v>12</v>
      </c>
      <c r="C142" s="61"/>
      <c r="D142" s="62"/>
    </row>
    <row r="143" spans="1:4" ht="13.8">
      <c r="A143" s="6"/>
      <c r="B143" s="15" t="s">
        <v>13</v>
      </c>
      <c r="C143" s="6" t="s">
        <v>40</v>
      </c>
      <c r="D143" s="11">
        <v>0</v>
      </c>
    </row>
    <row r="144" spans="1:4" ht="13.8">
      <c r="A144" s="6"/>
      <c r="B144" s="15" t="s">
        <v>14</v>
      </c>
      <c r="C144" s="6" t="s">
        <v>40</v>
      </c>
      <c r="D144" s="11">
        <v>0</v>
      </c>
    </row>
    <row r="145" spans="1:4" ht="13.8">
      <c r="A145" s="6"/>
      <c r="B145" s="15" t="s">
        <v>15</v>
      </c>
      <c r="C145" s="6" t="s">
        <v>40</v>
      </c>
      <c r="D145" s="11">
        <v>0</v>
      </c>
    </row>
    <row r="146" spans="1:4" ht="13.8">
      <c r="A146" s="6"/>
      <c r="B146" s="15" t="s">
        <v>16</v>
      </c>
      <c r="C146" s="6" t="s">
        <v>17</v>
      </c>
      <c r="D146" s="11">
        <v>0</v>
      </c>
    </row>
    <row r="147" spans="1:4" ht="13.8">
      <c r="A147" s="6">
        <f>A142+1</f>
        <v>23</v>
      </c>
      <c r="B147" s="60" t="s">
        <v>18</v>
      </c>
      <c r="C147" s="61"/>
      <c r="D147" s="62"/>
    </row>
    <row r="148" spans="1:4" s="25" customFormat="1" ht="13.8">
      <c r="A148" s="6"/>
      <c r="B148" s="15" t="s">
        <v>19</v>
      </c>
      <c r="C148" s="6" t="s">
        <v>40</v>
      </c>
      <c r="D148" s="87">
        <v>11</v>
      </c>
    </row>
    <row r="149" spans="1:4" s="25" customFormat="1" ht="13.8">
      <c r="A149" s="6"/>
      <c r="B149" s="15" t="s">
        <v>20</v>
      </c>
      <c r="C149" s="6" t="s">
        <v>40</v>
      </c>
      <c r="D149" s="87">
        <v>5</v>
      </c>
    </row>
    <row r="150" spans="1:4" s="25" customFormat="1" ht="13.8">
      <c r="A150" s="6"/>
      <c r="B150" s="15" t="s">
        <v>21</v>
      </c>
      <c r="C150" s="6" t="s">
        <v>17</v>
      </c>
      <c r="D150" s="84">
        <v>36396.910000000003</v>
      </c>
    </row>
    <row r="151" spans="1:4" ht="13.8">
      <c r="A151" s="16"/>
      <c r="B151" s="12"/>
      <c r="C151" s="12"/>
      <c r="D151" s="13"/>
    </row>
    <row r="152" spans="1:4" ht="13.8">
      <c r="A152" s="16"/>
      <c r="B152" s="12"/>
      <c r="C152" s="12"/>
      <c r="D152" s="13"/>
    </row>
  </sheetData>
  <mergeCells count="14">
    <mergeCell ref="A10:D10"/>
    <mergeCell ref="A1:D1"/>
    <mergeCell ref="A2:D2"/>
    <mergeCell ref="A3:D3"/>
    <mergeCell ref="A4:D4"/>
    <mergeCell ref="A9:D9"/>
    <mergeCell ref="B142:D142"/>
    <mergeCell ref="B147:D147"/>
    <mergeCell ref="A11:D11"/>
    <mergeCell ref="A12:D12"/>
    <mergeCell ref="A30:D30"/>
    <mergeCell ref="A31:D31"/>
    <mergeCell ref="B106:D106"/>
    <mergeCell ref="B118:D118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2025-01-24T07:58:35Z</cp:lastPrinted>
  <dcterms:created xsi:type="dcterms:W3CDTF">1996-10-08T23:32:33Z</dcterms:created>
  <dcterms:modified xsi:type="dcterms:W3CDTF">2025-02-12T10:38:58Z</dcterms:modified>
</cp:coreProperties>
</file>